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>
    <definedName name="_xlnm.Print_Area" localSheetId="0">'Foglio1'!$B$3:$G$50</definedName>
  </definedNames>
  <calcPr fullCalcOnLoad="1"/>
</workbook>
</file>

<file path=xl/sharedStrings.xml><?xml version="1.0" encoding="utf-8"?>
<sst xmlns="http://schemas.openxmlformats.org/spreadsheetml/2006/main" count="62" uniqueCount="56">
  <si>
    <t>Data rilievo</t>
  </si>
  <si>
    <t>N.Velico</t>
  </si>
  <si>
    <t>Tipologia Imbarcazione</t>
  </si>
  <si>
    <t>sanpierota</t>
  </si>
  <si>
    <t>Anno Costruz.</t>
  </si>
  <si>
    <t>Nome Imbarcazione</t>
  </si>
  <si>
    <t>silia</t>
  </si>
  <si>
    <t>Cantiere</t>
  </si>
  <si>
    <t>vidal</t>
  </si>
  <si>
    <t>Paron</t>
  </si>
  <si>
    <t>gherardi fabio</t>
  </si>
  <si>
    <t>Peso Scafo</t>
  </si>
  <si>
    <t>A.V.T.</t>
  </si>
  <si>
    <t>Peso a vuoto dell’imbarcazione compresi pajoi</t>
  </si>
  <si>
    <t>Scheda Barca - aggiornato aprile 2010</t>
  </si>
  <si>
    <t>Misure scafo</t>
  </si>
  <si>
    <r>
      <t xml:space="preserve">A </t>
    </r>
    <r>
      <rPr>
        <sz val="10"/>
        <rFont val="Verdana"/>
        <family val="2"/>
      </rPr>
      <t>Lunghezza fuori tutto</t>
    </r>
  </si>
  <si>
    <t>SVM superficie velica massima calcolata secondo la formula CxDxCT = SVM</t>
  </si>
  <si>
    <t xml:space="preserve">Superficie massima Fiocco/Trinchetta calcolato ad 1/3 della Superf. Reale Maestra </t>
  </si>
  <si>
    <r>
      <t xml:space="preserve">B </t>
    </r>
    <r>
      <rPr>
        <sz val="10"/>
        <rFont val="Verdana"/>
        <family val="2"/>
      </rPr>
      <t>larghezza fuori tutto</t>
    </r>
  </si>
  <si>
    <r>
      <t>C</t>
    </r>
    <r>
      <rPr>
        <sz val="10"/>
        <rFont val="Verdana"/>
        <family val="2"/>
      </rPr>
      <t xml:space="preserve"> lunghezza massima al fondo compresa curvatura ed esclusa l’asta di prua</t>
    </r>
  </si>
  <si>
    <t>Lunghezza massima al fondo compresa asta di prua</t>
  </si>
  <si>
    <r>
      <t>D</t>
    </r>
    <r>
      <rPr>
        <sz val="10"/>
        <rFont val="Verdana"/>
        <family val="2"/>
      </rPr>
      <t xml:space="preserve"> larghezza massima al fondo</t>
    </r>
  </si>
  <si>
    <t>Distanza larg.massima al fondo dalla prua</t>
  </si>
  <si>
    <r>
      <t>CT</t>
    </r>
    <r>
      <rPr>
        <sz val="10"/>
        <rFont val="Verdana"/>
        <family val="2"/>
      </rPr>
      <t xml:space="preserve"> Coefficiente tipologico</t>
    </r>
  </si>
  <si>
    <t>Superfice massima consentita Maestra. SVM aumentata del 3%</t>
  </si>
  <si>
    <t>Larghezza poppa al fondo</t>
  </si>
  <si>
    <t>Misura Vela Maestra:</t>
  </si>
  <si>
    <t>Picco escluso allunamento</t>
  </si>
  <si>
    <t>Mq.Maestra Diag 1</t>
  </si>
  <si>
    <t>Mq.Maestra Diag 2</t>
  </si>
  <si>
    <t>Base (boma) escluso allunamento</t>
  </si>
  <si>
    <t>Da fora - Balumina escluso allunamento</t>
  </si>
  <si>
    <t>Diagonale 1</t>
  </si>
  <si>
    <t>Da tera</t>
  </si>
  <si>
    <t>Superficie Maestra</t>
  </si>
  <si>
    <t>Diagonale 2</t>
  </si>
  <si>
    <t>Misura vela di Trinchetta:</t>
  </si>
  <si>
    <t>Mq. Trinchetta diag 1</t>
  </si>
  <si>
    <t>Mq. Trinchetta diag 2</t>
  </si>
  <si>
    <t>Superficie Trinchetta</t>
  </si>
  <si>
    <t>Misura flocco</t>
  </si>
  <si>
    <t>Flocco 1</t>
  </si>
  <si>
    <t>Flocco 2</t>
  </si>
  <si>
    <t>Superf. mq. Flocco 1</t>
  </si>
  <si>
    <t>Superfic. mq. Flocco 2</t>
  </si>
  <si>
    <t>Caduta prodiera</t>
  </si>
  <si>
    <t>Base</t>
  </si>
  <si>
    <t>Balumina</t>
  </si>
  <si>
    <t>Categoria regata:</t>
  </si>
  <si>
    <t>Coefficienti tipologici</t>
  </si>
  <si>
    <t>RILEVATORI</t>
  </si>
  <si>
    <t>Sanpierote e sandoli</t>
  </si>
  <si>
    <t>peso: Giorgio righetti altre misure fabio gherardi</t>
  </si>
  <si>
    <t>Topi e tope</t>
  </si>
  <si>
    <t>Bateli a pizzo, Bragozzi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</si>
</sst>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DD&quot;, &quot;MMMM\ DD&quot;, &quot;YYYY"/>
    <numFmt numFmtId="166" formatCode="0.00"/>
  </numFmts>
  <fonts count="12"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left"/>
    </xf>
    <xf numFmtId="164" fontId="1" fillId="0" borderId="2" xfId="0" applyFont="1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1" fillId="0" borderId="2" xfId="0" applyFont="1" applyBorder="1" applyAlignment="1">
      <alignment/>
    </xf>
    <xf numFmtId="164" fontId="2" fillId="0" borderId="6" xfId="0" applyFont="1" applyBorder="1" applyAlignment="1">
      <alignment horizontal="center" vertical="center"/>
    </xf>
    <xf numFmtId="164" fontId="3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4" fontId="1" fillId="0" borderId="7" xfId="0" applyFont="1" applyBorder="1" applyAlignment="1">
      <alignment/>
    </xf>
    <xf numFmtId="164" fontId="2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Fill="1" applyBorder="1" applyAlignment="1">
      <alignment horizontal="left"/>
    </xf>
    <xf numFmtId="164" fontId="0" fillId="0" borderId="11" xfId="0" applyBorder="1" applyAlignment="1">
      <alignment/>
    </xf>
    <xf numFmtId="164" fontId="2" fillId="0" borderId="12" xfId="0" applyFont="1" applyBorder="1" applyAlignment="1">
      <alignment wrapText="1"/>
    </xf>
    <xf numFmtId="164" fontId="0" fillId="2" borderId="13" xfId="0" applyFill="1" applyBorder="1" applyAlignment="1">
      <alignment/>
    </xf>
    <xf numFmtId="164" fontId="0" fillId="0" borderId="0" xfId="0" applyFont="1" applyFill="1" applyBorder="1" applyAlignment="1">
      <alignment wrapText="1"/>
    </xf>
    <xf numFmtId="164" fontId="3" fillId="0" borderId="14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vertical="top" wrapText="1"/>
    </xf>
    <xf numFmtId="164" fontId="0" fillId="0" borderId="11" xfId="0" applyBorder="1" applyAlignment="1">
      <alignment/>
    </xf>
    <xf numFmtId="164" fontId="1" fillId="0" borderId="15" xfId="0" applyFont="1" applyBorder="1" applyAlignment="1">
      <alignment/>
    </xf>
    <xf numFmtId="164" fontId="5" fillId="0" borderId="0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4" fontId="6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18" xfId="0" applyFont="1" applyBorder="1" applyAlignment="1">
      <alignment/>
    </xf>
    <xf numFmtId="164" fontId="5" fillId="0" borderId="19" xfId="0" applyFont="1" applyBorder="1" applyAlignment="1">
      <alignment/>
    </xf>
    <xf numFmtId="164" fontId="0" fillId="0" borderId="0" xfId="0" applyFill="1" applyBorder="1" applyAlignment="1">
      <alignment horizontal="center" vertical="center"/>
    </xf>
    <xf numFmtId="164" fontId="6" fillId="0" borderId="18" xfId="0" applyFont="1" applyBorder="1" applyAlignment="1">
      <alignment wrapText="1"/>
    </xf>
    <xf numFmtId="164" fontId="5" fillId="3" borderId="19" xfId="0" applyFont="1" applyFill="1" applyBorder="1" applyAlignment="1">
      <alignment/>
    </xf>
    <xf numFmtId="166" fontId="5" fillId="0" borderId="0" xfId="0" applyNumberFormat="1" applyFont="1" applyFill="1" applyBorder="1" applyAlignment="1">
      <alignment horizontal="center" vertical="center"/>
    </xf>
    <xf numFmtId="164" fontId="2" fillId="0" borderId="18" xfId="0" applyFont="1" applyBorder="1" applyAlignment="1">
      <alignment wrapText="1"/>
    </xf>
    <xf numFmtId="164" fontId="5" fillId="0" borderId="19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5" fillId="3" borderId="15" xfId="0" applyNumberFormat="1" applyFont="1" applyFill="1" applyBorder="1" applyAlignment="1">
      <alignment horizontal="center" vertical="center"/>
    </xf>
    <xf numFmtId="164" fontId="2" fillId="0" borderId="20" xfId="0" applyFont="1" applyBorder="1" applyAlignment="1">
      <alignment/>
    </xf>
    <xf numFmtId="164" fontId="5" fillId="0" borderId="21" xfId="0" applyFont="1" applyFill="1" applyBorder="1" applyAlignment="1">
      <alignment/>
    </xf>
    <xf numFmtId="164" fontId="6" fillId="0" borderId="20" xfId="0" applyFont="1" applyBorder="1" applyAlignment="1">
      <alignment/>
    </xf>
    <xf numFmtId="164" fontId="5" fillId="3" borderId="22" xfId="0" applyFont="1" applyFill="1" applyBorder="1" applyAlignment="1">
      <alignment/>
    </xf>
    <xf numFmtId="166" fontId="5" fillId="0" borderId="2" xfId="0" applyNumberFormat="1" applyFont="1" applyFill="1" applyBorder="1" applyAlignment="1">
      <alignment horizontal="center" wrapText="1"/>
    </xf>
    <xf numFmtId="164" fontId="2" fillId="0" borderId="23" xfId="0" applyFont="1" applyBorder="1" applyAlignment="1">
      <alignment/>
    </xf>
    <xf numFmtId="164" fontId="5" fillId="0" borderId="22" xfId="0" applyFont="1" applyFill="1" applyBorder="1" applyAlignment="1">
      <alignment/>
    </xf>
    <xf numFmtId="164" fontId="7" fillId="0" borderId="0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2" fillId="0" borderId="14" xfId="0" applyFont="1" applyBorder="1" applyAlignment="1">
      <alignment/>
    </xf>
    <xf numFmtId="164" fontId="9" fillId="0" borderId="0" xfId="0" applyFont="1" applyFill="1" applyBorder="1" applyAlignment="1">
      <alignment/>
    </xf>
    <xf numFmtId="164" fontId="0" fillId="0" borderId="0" xfId="0" applyBorder="1" applyAlignment="1">
      <alignment wrapText="1"/>
    </xf>
    <xf numFmtId="164" fontId="0" fillId="0" borderId="11" xfId="0" applyBorder="1" applyAlignment="1">
      <alignment wrapText="1"/>
    </xf>
    <xf numFmtId="164" fontId="9" fillId="0" borderId="0" xfId="0" applyFont="1" applyBorder="1" applyAlignment="1">
      <alignment/>
    </xf>
    <xf numFmtId="164" fontId="0" fillId="0" borderId="11" xfId="0" applyFill="1" applyBorder="1" applyAlignment="1">
      <alignment horizontal="center"/>
    </xf>
    <xf numFmtId="164" fontId="2" fillId="0" borderId="16" xfId="0" applyFont="1" applyBorder="1" applyAlignment="1">
      <alignment/>
    </xf>
    <xf numFmtId="164" fontId="5" fillId="4" borderId="17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5" fillId="0" borderId="10" xfId="0" applyFont="1" applyFill="1" applyBorder="1" applyAlignment="1">
      <alignment horizontal="center"/>
    </xf>
    <xf numFmtId="164" fontId="2" fillId="0" borderId="18" xfId="0" applyFont="1" applyBorder="1" applyAlignment="1">
      <alignment vertical="center"/>
    </xf>
    <xf numFmtId="164" fontId="5" fillId="4" borderId="19" xfId="0" applyFont="1" applyFill="1" applyBorder="1" applyAlignment="1">
      <alignment/>
    </xf>
    <xf numFmtId="166" fontId="10" fillId="0" borderId="11" xfId="0" applyNumberFormat="1" applyFont="1" applyFill="1" applyBorder="1" applyAlignment="1">
      <alignment/>
    </xf>
    <xf numFmtId="166" fontId="5" fillId="4" borderId="24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164" fontId="2" fillId="0" borderId="18" xfId="0" applyFont="1" applyBorder="1" applyAlignment="1">
      <alignment/>
    </xf>
    <xf numFmtId="164" fontId="5" fillId="4" borderId="21" xfId="0" applyFont="1" applyFill="1" applyBorder="1" applyAlignment="1">
      <alignment/>
    </xf>
    <xf numFmtId="164" fontId="2" fillId="0" borderId="23" xfId="0" applyFont="1" applyBorder="1" applyAlignment="1">
      <alignment/>
    </xf>
    <xf numFmtId="164" fontId="5" fillId="4" borderId="22" xfId="0" applyFont="1" applyFill="1" applyBorder="1" applyAlignment="1">
      <alignment/>
    </xf>
    <xf numFmtId="166" fontId="8" fillId="4" borderId="2" xfId="0" applyNumberFormat="1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11" xfId="0" applyFont="1" applyFill="1" applyBorder="1" applyAlignment="1">
      <alignment horizontal="center"/>
    </xf>
    <xf numFmtId="164" fontId="5" fillId="2" borderId="17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2" borderId="19" xfId="0" applyFont="1" applyFill="1" applyBorder="1" applyAlignment="1">
      <alignment/>
    </xf>
    <xf numFmtId="166" fontId="5" fillId="2" borderId="25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5" fillId="2" borderId="21" xfId="0" applyFont="1" applyFill="1" applyBorder="1" applyAlignment="1">
      <alignment/>
    </xf>
    <xf numFmtId="164" fontId="5" fillId="2" borderId="22" xfId="0" applyFont="1" applyFill="1" applyBorder="1" applyAlignment="1">
      <alignment/>
    </xf>
    <xf numFmtId="166" fontId="8" fillId="2" borderId="2" xfId="0" applyNumberFormat="1" applyFont="1" applyFill="1" applyBorder="1" applyAlignment="1">
      <alignment horizontal="center"/>
    </xf>
    <xf numFmtId="164" fontId="0" fillId="0" borderId="14" xfId="0" applyBorder="1" applyAlignment="1">
      <alignment/>
    </xf>
    <xf numFmtId="164" fontId="1" fillId="0" borderId="12" xfId="0" applyFont="1" applyFill="1" applyBorder="1" applyAlignment="1">
      <alignment/>
    </xf>
    <xf numFmtId="164" fontId="5" fillId="0" borderId="26" xfId="0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2" fillId="0" borderId="16" xfId="0" applyFont="1" applyFill="1" applyBorder="1" applyAlignment="1">
      <alignment/>
    </xf>
    <xf numFmtId="164" fontId="5" fillId="4" borderId="27" xfId="0" applyFont="1" applyFill="1" applyBorder="1" applyAlignment="1">
      <alignment/>
    </xf>
    <xf numFmtId="166" fontId="8" fillId="4" borderId="7" xfId="0" applyNumberFormat="1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/>
    </xf>
    <xf numFmtId="164" fontId="5" fillId="4" borderId="28" xfId="0" applyFont="1" applyFill="1" applyBorder="1" applyAlignment="1">
      <alignment/>
    </xf>
    <xf numFmtId="164" fontId="2" fillId="0" borderId="29" xfId="0" applyFont="1" applyFill="1" applyBorder="1" applyAlignment="1">
      <alignment/>
    </xf>
    <xf numFmtId="164" fontId="5" fillId="4" borderId="30" xfId="0" applyFont="1" applyFill="1" applyBorder="1" applyAlignment="1">
      <alignment/>
    </xf>
    <xf numFmtId="164" fontId="8" fillId="0" borderId="0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8" fillId="0" borderId="11" xfId="0" applyFont="1" applyBorder="1" applyAlignment="1">
      <alignment horizontal="center"/>
    </xf>
    <xf numFmtId="164" fontId="1" fillId="0" borderId="20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6" fillId="0" borderId="31" xfId="0" applyFont="1" applyBorder="1" applyAlignment="1">
      <alignment/>
    </xf>
    <xf numFmtId="164" fontId="1" fillId="0" borderId="2" xfId="0" applyFont="1" applyBorder="1" applyAlignment="1">
      <alignment horizontal="center" wrapText="1"/>
    </xf>
    <xf numFmtId="164" fontId="6" fillId="0" borderId="30" xfId="0" applyFont="1" applyBorder="1" applyAlignment="1">
      <alignment/>
    </xf>
    <xf numFmtId="164" fontId="2" fillId="0" borderId="3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7</xdr:row>
      <xdr:rowOff>219075</xdr:rowOff>
    </xdr:from>
    <xdr:to>
      <xdr:col>6</xdr:col>
      <xdr:colOff>1333500</xdr:colOff>
      <xdr:row>10</xdr:row>
      <xdr:rowOff>466725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352550"/>
          <a:ext cx="12858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0"/>
  <sheetViews>
    <sheetView showGridLines="0" tabSelected="1" workbookViewId="0" topLeftCell="A25">
      <selection activeCell="E48" sqref="E48"/>
    </sheetView>
  </sheetViews>
  <sheetFormatPr defaultColWidth="9.140625" defaultRowHeight="12.75"/>
  <cols>
    <col min="1" max="1" width="4.28125" style="0" customWidth="1"/>
    <col min="2" max="2" width="39.7109375" style="0" customWidth="1"/>
    <col min="3" max="4" width="8.8515625" style="0" customWidth="1"/>
    <col min="5" max="7" width="20.7109375" style="0" customWidth="1"/>
    <col min="8" max="8" width="38.57421875" style="0" customWidth="1"/>
    <col min="9" max="16384" width="8.8515625" style="0" customWidth="1"/>
  </cols>
  <sheetData>
    <row r="3" spans="2:7" ht="12.75">
      <c r="B3" s="1" t="s">
        <v>0</v>
      </c>
      <c r="C3" s="2">
        <v>40662</v>
      </c>
      <c r="D3" s="2"/>
      <c r="E3" s="2"/>
      <c r="F3" s="3" t="s">
        <v>1</v>
      </c>
      <c r="G3" s="4">
        <v>183</v>
      </c>
    </row>
    <row r="4" spans="2:7" ht="12.75">
      <c r="B4" s="5" t="s">
        <v>2</v>
      </c>
      <c r="C4" s="6" t="s">
        <v>3</v>
      </c>
      <c r="D4" s="6"/>
      <c r="E4" s="6"/>
      <c r="F4" s="7" t="s">
        <v>4</v>
      </c>
      <c r="G4" s="8">
        <v>2001</v>
      </c>
    </row>
    <row r="5" spans="2:7" ht="12.75">
      <c r="B5" s="5" t="s">
        <v>5</v>
      </c>
      <c r="C5" s="9" t="s">
        <v>6</v>
      </c>
      <c r="D5" s="9"/>
      <c r="E5" s="9"/>
      <c r="F5" s="9"/>
      <c r="G5" s="9"/>
    </row>
    <row r="6" spans="2:7" ht="12.75">
      <c r="B6" s="5" t="s">
        <v>7</v>
      </c>
      <c r="C6" s="10" t="s">
        <v>8</v>
      </c>
      <c r="D6" s="10"/>
      <c r="E6" s="10"/>
      <c r="F6" s="10"/>
      <c r="G6" s="10"/>
    </row>
    <row r="7" spans="2:7" ht="12.75">
      <c r="B7" s="11" t="s">
        <v>9</v>
      </c>
      <c r="C7" s="12" t="s">
        <v>10</v>
      </c>
      <c r="D7" s="12"/>
      <c r="E7" s="12"/>
      <c r="F7" s="12"/>
      <c r="G7" s="12"/>
    </row>
    <row r="8" spans="2:7" ht="39.75" customHeight="1">
      <c r="B8" s="13"/>
      <c r="C8" s="14"/>
      <c r="D8" s="14"/>
      <c r="E8" s="14"/>
      <c r="F8" s="14"/>
      <c r="G8" s="15"/>
    </row>
    <row r="9" spans="2:7" ht="12.75">
      <c r="B9" s="3" t="s">
        <v>11</v>
      </c>
      <c r="C9" s="16"/>
      <c r="D9" s="16"/>
      <c r="E9" s="16"/>
      <c r="F9" s="17" t="s">
        <v>12</v>
      </c>
      <c r="G9" s="18"/>
    </row>
    <row r="10" spans="2:7" ht="12.75">
      <c r="B10" s="19" t="s">
        <v>13</v>
      </c>
      <c r="C10" s="20">
        <v>413</v>
      </c>
      <c r="D10" s="16"/>
      <c r="E10" s="16"/>
      <c r="F10" s="21" t="s">
        <v>14</v>
      </c>
      <c r="G10" s="18"/>
    </row>
    <row r="11" spans="2:7" ht="41.25" customHeight="1">
      <c r="B11" s="22"/>
      <c r="C11" s="23"/>
      <c r="D11" s="23"/>
      <c r="E11" s="23"/>
      <c r="F11" s="24"/>
      <c r="G11" s="25"/>
    </row>
    <row r="12" spans="2:7" ht="12.75">
      <c r="B12" s="26" t="s">
        <v>15</v>
      </c>
      <c r="C12" s="16"/>
      <c r="D12" s="16"/>
      <c r="E12" s="16"/>
      <c r="F12" s="27"/>
      <c r="G12" s="28"/>
    </row>
    <row r="13" spans="2:8" ht="24.75" customHeight="1">
      <c r="B13" s="29" t="s">
        <v>16</v>
      </c>
      <c r="C13" s="30">
        <v>670</v>
      </c>
      <c r="D13" s="16"/>
      <c r="E13" s="31"/>
      <c r="F13" s="32" t="s">
        <v>17</v>
      </c>
      <c r="G13" s="32" t="s">
        <v>18</v>
      </c>
      <c r="H13" s="27"/>
    </row>
    <row r="14" spans="2:8" ht="24.75" customHeight="1">
      <c r="B14" s="33" t="s">
        <v>19</v>
      </c>
      <c r="C14" s="34">
        <v>1.7000000000000002</v>
      </c>
      <c r="D14" s="16"/>
      <c r="E14" s="35"/>
      <c r="F14" s="32"/>
      <c r="G14" s="32"/>
      <c r="H14" s="27"/>
    </row>
    <row r="15" spans="2:7" ht="30" customHeight="1">
      <c r="B15" s="36" t="s">
        <v>20</v>
      </c>
      <c r="C15" s="37">
        <v>5.4</v>
      </c>
      <c r="D15" s="16"/>
      <c r="E15" s="38"/>
      <c r="F15" s="32"/>
      <c r="G15" s="32"/>
    </row>
    <row r="16" spans="2:7" ht="27.75" customHeight="1">
      <c r="B16" s="39" t="s">
        <v>21</v>
      </c>
      <c r="C16" s="40">
        <v>5.5</v>
      </c>
      <c r="D16" s="16"/>
      <c r="E16" s="41"/>
      <c r="F16" s="42">
        <f>SUM(C15*C17)*C19</f>
        <v>19.602</v>
      </c>
      <c r="G16" s="42">
        <f>SUM(F29/3)</f>
        <v>6.6796438320714655</v>
      </c>
    </row>
    <row r="17" spans="2:7" ht="24.75" customHeight="1">
      <c r="B17" s="33" t="s">
        <v>22</v>
      </c>
      <c r="C17" s="37">
        <v>1.21</v>
      </c>
      <c r="D17" s="16"/>
      <c r="E17" s="41"/>
      <c r="F17" s="42"/>
      <c r="G17" s="42"/>
    </row>
    <row r="18" spans="2:7" ht="24.75" customHeight="1">
      <c r="B18" s="43" t="s">
        <v>23</v>
      </c>
      <c r="C18" s="44">
        <v>2.1</v>
      </c>
      <c r="D18" s="16"/>
      <c r="E18" s="41"/>
      <c r="F18" s="42"/>
      <c r="G18" s="42"/>
    </row>
    <row r="19" spans="2:7" ht="24.75" customHeight="1">
      <c r="B19" s="45" t="s">
        <v>24</v>
      </c>
      <c r="C19" s="46">
        <v>3</v>
      </c>
      <c r="D19" s="16"/>
      <c r="E19" s="41"/>
      <c r="F19" s="47" t="s">
        <v>25</v>
      </c>
      <c r="G19" s="47"/>
    </row>
    <row r="20" spans="2:7" ht="24.75" customHeight="1">
      <c r="B20" s="48" t="s">
        <v>26</v>
      </c>
      <c r="C20" s="49">
        <v>0.46</v>
      </c>
      <c r="D20" s="16"/>
      <c r="E20" s="50"/>
      <c r="F20" s="51">
        <f>SUM(F16*3/100)+F16</f>
        <v>20.19006</v>
      </c>
      <c r="G20" s="51"/>
    </row>
    <row r="21" spans="2:7" ht="20.25" customHeight="1">
      <c r="B21" s="52"/>
      <c r="C21" s="53"/>
      <c r="D21" s="16"/>
      <c r="E21" s="54"/>
      <c r="F21" s="41"/>
      <c r="G21" s="55"/>
    </row>
    <row r="22" spans="2:7" ht="12" customHeight="1">
      <c r="B22" s="52"/>
      <c r="C22" s="53"/>
      <c r="D22" s="16"/>
      <c r="E22" s="16"/>
      <c r="F22" s="41"/>
      <c r="G22" s="55"/>
    </row>
    <row r="23" spans="2:7" ht="12.75">
      <c r="B23" s="26" t="s">
        <v>27</v>
      </c>
      <c r="C23" s="16"/>
      <c r="D23" s="16"/>
      <c r="E23" s="56">
        <f>SUM(C24+C26+C27)/2</f>
        <v>9.370000000000001</v>
      </c>
      <c r="F23" s="41"/>
      <c r="G23" s="57"/>
    </row>
    <row r="24" spans="2:7" ht="19.5" customHeight="1">
      <c r="B24" s="58" t="s">
        <v>28</v>
      </c>
      <c r="C24" s="59">
        <v>6.35</v>
      </c>
      <c r="D24" s="16"/>
      <c r="E24" s="56">
        <f>SUM(C25+C28+C27)/2</f>
        <v>5.82</v>
      </c>
      <c r="F24" s="60" t="s">
        <v>29</v>
      </c>
      <c r="G24" s="61" t="s">
        <v>30</v>
      </c>
    </row>
    <row r="25" spans="2:7" ht="19.5" customHeight="1">
      <c r="B25" s="62" t="s">
        <v>31</v>
      </c>
      <c r="C25" s="63">
        <v>4.82</v>
      </c>
      <c r="D25" s="16"/>
      <c r="E25" s="64">
        <f>SUM(C29+C24+C28)/2</f>
        <v>7.88</v>
      </c>
      <c r="F25" s="65">
        <f>SQRT(E23*(E23-C24)*(E23-C26)*(E23-C27))+SQRT(E24*(E24-C25)*(E24-C28)*(E24-C27))</f>
        <v>19.964345088760336</v>
      </c>
      <c r="G25" s="66">
        <f>SQRT(E25*(E25-C24)*(E25-C28)*(E25-C29))+SQRT(E26*(E26-C25)*(E26-C29)*(E26-C26))</f>
        <v>20.11351790366846</v>
      </c>
    </row>
    <row r="26" spans="2:7" ht="19.5" customHeight="1">
      <c r="B26" s="67" t="s">
        <v>32</v>
      </c>
      <c r="C26" s="63">
        <v>7.23</v>
      </c>
      <c r="D26" s="16"/>
      <c r="E26" s="64">
        <f>SUM(C26+C25+C29)/2</f>
        <v>9.9</v>
      </c>
      <c r="F26" s="65"/>
      <c r="G26" s="66"/>
    </row>
    <row r="27" spans="2:7" ht="19.5" customHeight="1">
      <c r="B27" s="67" t="s">
        <v>33</v>
      </c>
      <c r="C27" s="63">
        <v>5.16</v>
      </c>
      <c r="D27" s="16"/>
      <c r="E27" s="64"/>
      <c r="F27" s="65"/>
      <c r="G27" s="66"/>
    </row>
    <row r="28" spans="2:7" ht="19.5" customHeight="1">
      <c r="B28" s="43" t="s">
        <v>34</v>
      </c>
      <c r="C28" s="68">
        <v>1.66</v>
      </c>
      <c r="D28" s="16"/>
      <c r="E28" s="56"/>
      <c r="F28" s="60" t="s">
        <v>35</v>
      </c>
      <c r="G28" s="60"/>
    </row>
    <row r="29" spans="2:7" ht="19.5" customHeight="1">
      <c r="B29" s="69" t="s">
        <v>36</v>
      </c>
      <c r="C29" s="70">
        <v>7.75</v>
      </c>
      <c r="D29" s="16"/>
      <c r="E29" s="16"/>
      <c r="F29" s="71">
        <f>SUM(F25+G25)/2</f>
        <v>20.038931496214396</v>
      </c>
      <c r="G29" s="71"/>
    </row>
    <row r="30" spans="2:7" ht="40.5" customHeight="1">
      <c r="B30" s="52"/>
      <c r="C30" s="16"/>
      <c r="D30" s="16"/>
      <c r="E30" s="16"/>
      <c r="F30" s="16"/>
      <c r="G30" s="18"/>
    </row>
    <row r="31" spans="2:7" ht="12.75">
      <c r="B31" s="26" t="s">
        <v>37</v>
      </c>
      <c r="C31" s="16"/>
      <c r="D31" s="16"/>
      <c r="E31" s="56">
        <f>SUM(C32+C34+C35)/2</f>
        <v>4.9</v>
      </c>
      <c r="F31" s="72"/>
      <c r="G31" s="73"/>
    </row>
    <row r="32" spans="2:7" ht="19.5" customHeight="1">
      <c r="B32" s="58" t="s">
        <v>28</v>
      </c>
      <c r="C32" s="74">
        <v>3.25</v>
      </c>
      <c r="D32" s="16"/>
      <c r="E32" s="56">
        <f>SUM(C33+C36+C35)/2</f>
        <v>3.21</v>
      </c>
      <c r="F32" s="75" t="s">
        <v>38</v>
      </c>
      <c r="G32" s="75" t="s">
        <v>39</v>
      </c>
    </row>
    <row r="33" spans="2:7" ht="19.5" customHeight="1">
      <c r="B33" s="67" t="s">
        <v>31</v>
      </c>
      <c r="C33" s="76">
        <v>2.6</v>
      </c>
      <c r="D33" s="16"/>
      <c r="E33" s="64">
        <f>SUM(C32+C37+C36)/2</f>
        <v>3.93</v>
      </c>
      <c r="F33" s="77">
        <f>SQRT(E31*(E31-C32)*(E31-C34)*(E31-C35))+SQRT(E32*(E32-C33)*(E32-C36)*(E32-C35))</f>
        <v>5.618663424787854</v>
      </c>
      <c r="G33" s="77">
        <f>SQRT(E33*(E33-C32)*(E33-C36)*(E33-C37))+SQRT(E34*(E34-C33)*(E34-C37)*(E34-C34))</f>
        <v>5.701667912932734</v>
      </c>
    </row>
    <row r="34" spans="2:8" ht="19.5" customHeight="1">
      <c r="B34" s="67" t="s">
        <v>32</v>
      </c>
      <c r="C34" s="76">
        <v>3.6</v>
      </c>
      <c r="D34" s="16"/>
      <c r="E34" s="56">
        <f>SUM(C33+C37+C34)/2</f>
        <v>4.97</v>
      </c>
      <c r="F34" s="77"/>
      <c r="G34" s="77"/>
      <c r="H34" s="78"/>
    </row>
    <row r="35" spans="2:7" ht="19.5" customHeight="1">
      <c r="B35" s="67" t="s">
        <v>33</v>
      </c>
      <c r="C35" s="76">
        <v>2.95</v>
      </c>
      <c r="D35" s="16"/>
      <c r="E35" s="64"/>
      <c r="F35" s="77"/>
      <c r="G35" s="77"/>
    </row>
    <row r="36" spans="2:7" ht="19.5" customHeight="1">
      <c r="B36" s="43" t="s">
        <v>34</v>
      </c>
      <c r="C36" s="79">
        <v>0.87</v>
      </c>
      <c r="D36" s="16"/>
      <c r="E36" s="56">
        <f>SUM(C37+C33+C34)/2</f>
        <v>4.97</v>
      </c>
      <c r="F36" s="60" t="s">
        <v>40</v>
      </c>
      <c r="G36" s="60"/>
    </row>
    <row r="37" spans="2:7" ht="19.5" customHeight="1">
      <c r="B37" s="69" t="s">
        <v>36</v>
      </c>
      <c r="C37" s="80">
        <v>3.74</v>
      </c>
      <c r="D37" s="16"/>
      <c r="E37" s="16"/>
      <c r="F37" s="81">
        <f>SUM(F33+G33)/2</f>
        <v>5.660165668860294</v>
      </c>
      <c r="G37" s="81"/>
    </row>
    <row r="38" spans="2:7" ht="40.5" customHeight="1">
      <c r="B38" s="82"/>
      <c r="C38" s="16"/>
      <c r="D38" s="16"/>
      <c r="E38" s="16"/>
      <c r="F38" s="16"/>
      <c r="G38" s="18"/>
    </row>
    <row r="39" spans="2:7" ht="12.75">
      <c r="B39" s="83" t="s">
        <v>41</v>
      </c>
      <c r="C39" s="84" t="s">
        <v>42</v>
      </c>
      <c r="D39" s="85" t="s">
        <v>43</v>
      </c>
      <c r="E39" s="56">
        <f>SUM(C40+C41+C42)/2</f>
        <v>0</v>
      </c>
      <c r="F39" s="86" t="s">
        <v>44</v>
      </c>
      <c r="G39" s="86" t="s">
        <v>45</v>
      </c>
    </row>
    <row r="40" spans="2:7" ht="12.75" customHeight="1">
      <c r="B40" s="87" t="s">
        <v>46</v>
      </c>
      <c r="C40" s="88"/>
      <c r="D40" s="59"/>
      <c r="E40" s="56">
        <f>SUM(D40+D41+D42)/2</f>
        <v>0</v>
      </c>
      <c r="F40" s="89">
        <f>SQRT(E39*(E39-C40)*(E39-C41)*(E39-C42))</f>
        <v>0</v>
      </c>
      <c r="G40" s="89">
        <f>SQRT(E40*(E40-D40)*(E40-D41)*(E40-D42))</f>
        <v>0</v>
      </c>
    </row>
    <row r="41" spans="2:7" ht="12.75" customHeight="1">
      <c r="B41" s="90" t="s">
        <v>47</v>
      </c>
      <c r="C41" s="91"/>
      <c r="D41" s="68"/>
      <c r="E41" s="16"/>
      <c r="F41" s="89"/>
      <c r="G41" s="89"/>
    </row>
    <row r="42" spans="2:7" ht="12.75">
      <c r="B42" s="92" t="s">
        <v>48</v>
      </c>
      <c r="C42" s="93"/>
      <c r="D42" s="70"/>
      <c r="E42" s="16"/>
      <c r="F42" s="89"/>
      <c r="G42" s="89"/>
    </row>
    <row r="43" spans="2:7" ht="30" customHeight="1">
      <c r="B43" s="82"/>
      <c r="C43" s="16"/>
      <c r="D43" s="16"/>
      <c r="E43" s="16"/>
      <c r="F43" s="16"/>
      <c r="G43" s="18"/>
    </row>
    <row r="44" spans="2:7" ht="18" customHeight="1">
      <c r="B44" s="3" t="s">
        <v>49</v>
      </c>
      <c r="C44" s="94"/>
      <c r="D44" s="94"/>
      <c r="E44" s="94"/>
      <c r="F44" s="95" t="str">
        <f>IF(F25&lt;1,"CATEGORIA",IF(F25&lt;=15.5,"MARRONE (A)",IF(F25&lt;=18,"VERDE (B)",IF(F25&lt;=21,"GIALLA (C)",IF(F25&lt;=25,"BLU (D)",IF(F25&gt;25,"ARANCIO (E)"))))))</f>
        <v>GIALLA (C)</v>
      </c>
      <c r="G44" s="96"/>
    </row>
    <row r="45" spans="2:7" ht="17.25" customHeight="1">
      <c r="B45" s="82"/>
      <c r="C45" s="16"/>
      <c r="D45" s="16"/>
      <c r="E45" s="16"/>
      <c r="F45" s="16"/>
      <c r="G45" s="18"/>
    </row>
    <row r="46" spans="2:7" ht="12.75">
      <c r="B46" s="82"/>
      <c r="C46" s="16"/>
      <c r="D46" s="16"/>
      <c r="E46" s="16"/>
      <c r="F46" s="16"/>
      <c r="G46" s="18"/>
    </row>
    <row r="47" spans="2:7" ht="12.75">
      <c r="B47" s="97" t="s">
        <v>50</v>
      </c>
      <c r="C47" s="98"/>
      <c r="D47" s="98"/>
      <c r="E47" s="99" t="s">
        <v>51</v>
      </c>
      <c r="F47" s="99"/>
      <c r="G47" s="99"/>
    </row>
    <row r="48" spans="2:7" ht="12.75" customHeight="1">
      <c r="B48" s="67" t="s">
        <v>52</v>
      </c>
      <c r="C48" s="100">
        <v>3</v>
      </c>
      <c r="D48" s="98"/>
      <c r="E48" s="101" t="s">
        <v>53</v>
      </c>
      <c r="F48" s="101"/>
      <c r="G48" s="101"/>
    </row>
    <row r="49" spans="2:7" ht="12.75" customHeight="1">
      <c r="B49" s="67" t="s">
        <v>54</v>
      </c>
      <c r="C49" s="100">
        <v>3.1</v>
      </c>
      <c r="D49" s="98"/>
      <c r="E49" s="101"/>
      <c r="F49" s="101"/>
      <c r="G49" s="101"/>
    </row>
    <row r="50" spans="2:7" ht="13.5" customHeight="1">
      <c r="B50" s="48" t="s">
        <v>55</v>
      </c>
      <c r="C50" s="102">
        <v>3.25</v>
      </c>
      <c r="D50" s="103"/>
      <c r="E50" s="101"/>
      <c r="F50" s="101"/>
      <c r="G50" s="101"/>
    </row>
  </sheetData>
  <sheetProtection selectLockedCells="1" selectUnlockedCells="1"/>
  <mergeCells count="24">
    <mergeCell ref="C3:E3"/>
    <mergeCell ref="C4:E4"/>
    <mergeCell ref="C5:G5"/>
    <mergeCell ref="C6:G6"/>
    <mergeCell ref="C7:G7"/>
    <mergeCell ref="F13:F15"/>
    <mergeCell ref="G13:G15"/>
    <mergeCell ref="H13:H14"/>
    <mergeCell ref="F16:F18"/>
    <mergeCell ref="G16:G18"/>
    <mergeCell ref="F19:G19"/>
    <mergeCell ref="F20:G20"/>
    <mergeCell ref="F25:F27"/>
    <mergeCell ref="G25:G27"/>
    <mergeCell ref="F28:G28"/>
    <mergeCell ref="F29:G29"/>
    <mergeCell ref="F33:F35"/>
    <mergeCell ref="G33:G35"/>
    <mergeCell ref="F36:G36"/>
    <mergeCell ref="F37:G37"/>
    <mergeCell ref="F40:F42"/>
    <mergeCell ref="G40:G42"/>
    <mergeCell ref="E47:G47"/>
    <mergeCell ref="E48:G50"/>
  </mergeCells>
  <printOptions/>
  <pageMargins left="0.19027777777777777" right="0.2" top="0.2" bottom="0.2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/>
  <cp:lastPrinted>2010-04-12T18:28:34Z</cp:lastPrinted>
  <dcterms:created xsi:type="dcterms:W3CDTF">2009-10-26T17:01:50Z</dcterms:created>
  <dcterms:modified xsi:type="dcterms:W3CDTF">2011-04-29T20:57:31Z</dcterms:modified>
  <cp:category/>
  <cp:version/>
  <cp:contentType/>
  <cp:contentStatus/>
  <cp:revision>1</cp:revision>
</cp:coreProperties>
</file>