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50" activeTab="0"/>
  </bookViews>
  <sheets>
    <sheet name="Foglio1" sheetId="1" r:id="rId1"/>
  </sheets>
  <definedNames>
    <definedName name="_xlnm.Print_Area" localSheetId="0">'Foglio1'!$B$3:$G$50</definedName>
  </definedNames>
  <calcPr fullCalcOnLoad="1"/>
</workbook>
</file>

<file path=xl/sharedStrings.xml><?xml version="1.0" encoding="utf-8"?>
<sst xmlns="http://schemas.openxmlformats.org/spreadsheetml/2006/main" count="62" uniqueCount="56">
  <si>
    <t>Scheda Barca - aggiornato aprile 2010</t>
  </si>
  <si>
    <t>Cantiere</t>
  </si>
  <si>
    <t>Paron</t>
  </si>
  <si>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</si>
  <si>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</si>
  <si>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</si>
  <si>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</si>
  <si>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</si>
  <si>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</si>
  <si>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Misura flocco</t>
  </si>
  <si>
    <t>Base</t>
  </si>
  <si>
    <t>Coefficienti tipologici</t>
  </si>
  <si>
    <t>Bateli a pizzo, Bragozzi</t>
  </si>
  <si>
    <t>Topi e tope</t>
  </si>
  <si>
    <t>Misure scafo</t>
  </si>
  <si>
    <t>Peso Scafo</t>
  </si>
  <si>
    <r>
      <t>C</t>
    </r>
    <r>
      <rPr>
        <sz val="10"/>
        <rFont val="Verdana"/>
        <family val="0"/>
      </rPr>
      <t xml:space="preserve"> lunghezza massima al fondo compresa curvatura ed esclusa l’asta di prua</t>
    </r>
  </si>
  <si>
    <r>
      <t>D</t>
    </r>
    <r>
      <rPr>
        <sz val="10"/>
        <rFont val="Verdana"/>
        <family val="0"/>
      </rPr>
      <t xml:space="preserve"> larghezza massima al fondo</t>
    </r>
  </si>
  <si>
    <r>
      <t>CT</t>
    </r>
    <r>
      <rPr>
        <sz val="10"/>
        <rFont val="Verdana"/>
        <family val="0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</si>
  <si>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</si>
  <si>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</si>
  <si>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</si>
  <si>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</si>
  <si>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0"/>
      </rPr>
      <t>Lunghezza fuori tutto</t>
    </r>
  </si>
  <si>
    <r>
      <t xml:space="preserve">B </t>
    </r>
    <r>
      <rPr>
        <sz val="10"/>
        <rFont val="Verdana"/>
        <family val="0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</si>
  <si>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</si>
  <si>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</si>
  <si>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</si>
  <si>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</si>
  <si>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</si>
  <si>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</si>
  <si>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</si>
  <si>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Distanza larg.massima al fondo dalla prua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</si>
  <si>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</si>
  <si>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</si>
  <si>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</si>
  <si>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</si>
  <si>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</si>
  <si>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</si>
  <si>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</si>
  <si>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</si>
  <si>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Superfic. mq. Flocco 2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</si>
  <si>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</si>
  <si>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</si>
  <si>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</si>
  <si>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</si>
  <si>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</si>
  <si>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</si>
  <si>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A.V.T.</t>
  </si>
  <si>
    <t>Alessandro e Costantino Cherubini</t>
  </si>
  <si>
    <t>sanpierota</t>
  </si>
  <si>
    <t>Crecola</t>
  </si>
  <si>
    <t>Schiavon (Pellestrina)</t>
  </si>
  <si>
    <t>Alessandro Cherubini, Marcello Brusegan</t>
  </si>
  <si>
    <t>Numero velico</t>
  </si>
  <si>
    <t>Anno Costruzione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</si>
</sst>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F800]dddd\,\ mmmm\ dd\,\ yyyy"/>
  </numFmts>
  <fonts count="50">
    <font>
      <sz val="10"/>
      <name val="Arial"/>
      <family val="0"/>
    </font>
    <font>
      <sz val="12"/>
      <name val="Verdana"/>
      <family val="2"/>
    </font>
    <font>
      <sz val="10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0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8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9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6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Border="1" applyAlignment="1">
      <alignment wrapText="1"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5" fontId="2" fillId="0" borderId="34" xfId="0" applyNumberFormat="1" applyFont="1" applyBorder="1" applyAlignment="1" quotePrefix="1">
      <alignment horizontal="left"/>
    </xf>
    <xf numFmtId="175" fontId="2" fillId="0" borderId="35" xfId="0" applyNumberFormat="1" applyFont="1" applyBorder="1" applyAlignment="1">
      <alignment horizontal="left"/>
    </xf>
    <xf numFmtId="175" fontId="2" fillId="0" borderId="36" xfId="0" applyNumberFormat="1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2" fontId="3" fillId="33" borderId="32" xfId="0" applyNumberFormat="1" applyFont="1" applyFill="1" applyBorder="1" applyAlignment="1">
      <alignment horizontal="center" vertical="center"/>
    </xf>
    <xf numFmtId="2" fontId="3" fillId="33" borderId="25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2" fontId="8" fillId="33" borderId="39" xfId="0" applyNumberFormat="1" applyFont="1" applyFill="1" applyBorder="1" applyAlignment="1">
      <alignment horizontal="center"/>
    </xf>
    <xf numFmtId="2" fontId="8" fillId="33" borderId="40" xfId="0" applyNumberFormat="1" applyFont="1" applyFill="1" applyBorder="1" applyAlignment="1">
      <alignment horizontal="center"/>
    </xf>
    <xf numFmtId="2" fontId="3" fillId="34" borderId="31" xfId="0" applyNumberFormat="1" applyFont="1" applyFill="1" applyBorder="1" applyAlignment="1">
      <alignment horizontal="center" vertical="center"/>
    </xf>
    <xf numFmtId="2" fontId="8" fillId="34" borderId="39" xfId="0" applyNumberFormat="1" applyFont="1" applyFill="1" applyBorder="1" applyAlignment="1">
      <alignment horizontal="center"/>
    </xf>
    <xf numFmtId="2" fontId="8" fillId="34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" fillId="0" borderId="24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4" xfId="0" applyFont="1" applyBorder="1" applyAlignment="1">
      <alignment/>
    </xf>
    <xf numFmtId="0" fontId="32" fillId="34" borderId="21" xfId="0" applyFont="1" applyFill="1" applyBorder="1" applyAlignment="1">
      <alignment horizontal="center" vertical="center"/>
    </xf>
    <xf numFmtId="43" fontId="3" fillId="0" borderId="45" xfId="45" applyFont="1" applyBorder="1" applyAlignment="1">
      <alignment/>
    </xf>
    <xf numFmtId="43" fontId="3" fillId="0" borderId="42" xfId="45" applyFont="1" applyBorder="1" applyAlignment="1">
      <alignment/>
    </xf>
    <xf numFmtId="43" fontId="3" fillId="0" borderId="42" xfId="45" applyFont="1" applyFill="1" applyBorder="1" applyAlignment="1">
      <alignment/>
    </xf>
    <xf numFmtId="43" fontId="3" fillId="0" borderId="46" xfId="45" applyFont="1" applyFill="1" applyBorder="1" applyAlignment="1">
      <alignment/>
    </xf>
    <xf numFmtId="43" fontId="3" fillId="0" borderId="44" xfId="45" applyFont="1" applyFill="1" applyBorder="1" applyAlignment="1">
      <alignment/>
    </xf>
    <xf numFmtId="43" fontId="3" fillId="33" borderId="45" xfId="45" applyFont="1" applyFill="1" applyBorder="1" applyAlignment="1">
      <alignment/>
    </xf>
    <xf numFmtId="43" fontId="3" fillId="33" borderId="42" xfId="45" applyFont="1" applyFill="1" applyBorder="1" applyAlignment="1">
      <alignment/>
    </xf>
    <xf numFmtId="43" fontId="3" fillId="33" borderId="46" xfId="45" applyFont="1" applyFill="1" applyBorder="1" applyAlignment="1">
      <alignment/>
    </xf>
    <xf numFmtId="43" fontId="3" fillId="33" borderId="44" xfId="45" applyFont="1" applyFill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3" fontId="3" fillId="12" borderId="42" xfId="45" applyFont="1" applyFill="1" applyBorder="1" applyAlignment="1">
      <alignment/>
    </xf>
    <xf numFmtId="43" fontId="3" fillId="12" borderId="44" xfId="45" applyFont="1" applyFill="1" applyBorder="1" applyAlignment="1">
      <alignment/>
    </xf>
    <xf numFmtId="2" fontId="3" fillId="12" borderId="25" xfId="0" applyNumberFormat="1" applyFont="1" applyFill="1" applyBorder="1" applyAlignment="1">
      <alignment horizontal="center" vertical="center"/>
    </xf>
    <xf numFmtId="0" fontId="0" fillId="12" borderId="32" xfId="0" applyFill="1" applyBorder="1" applyAlignment="1">
      <alignment/>
    </xf>
    <xf numFmtId="0" fontId="0" fillId="12" borderId="32" xfId="0" applyFill="1" applyBorder="1" applyAlignment="1">
      <alignment horizontal="center" vertical="center"/>
    </xf>
    <xf numFmtId="2" fontId="8" fillId="12" borderId="39" xfId="0" applyNumberFormat="1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43" fontId="3" fillId="34" borderId="45" xfId="45" applyFont="1" applyFill="1" applyBorder="1" applyAlignment="1">
      <alignment/>
    </xf>
    <xf numFmtId="43" fontId="3" fillId="34" borderId="42" xfId="45" applyFont="1" applyFill="1" applyBorder="1" applyAlignment="1">
      <alignment/>
    </xf>
    <xf numFmtId="43" fontId="3" fillId="34" borderId="46" xfId="45" applyFont="1" applyFill="1" applyBorder="1" applyAlignment="1">
      <alignment/>
    </xf>
    <xf numFmtId="43" fontId="3" fillId="34" borderId="44" xfId="45" applyFont="1" applyFill="1" applyBorder="1" applyAlignment="1">
      <alignment/>
    </xf>
    <xf numFmtId="43" fontId="3" fillId="33" borderId="49" xfId="45" applyFont="1" applyFill="1" applyBorder="1" applyAlignment="1">
      <alignment/>
    </xf>
    <xf numFmtId="43" fontId="3" fillId="33" borderId="50" xfId="45" applyFont="1" applyFill="1" applyBorder="1" applyAlignment="1">
      <alignment/>
    </xf>
    <xf numFmtId="43" fontId="3" fillId="33" borderId="15" xfId="45" applyFont="1" applyFill="1" applyBorder="1" applyAlignment="1">
      <alignment/>
    </xf>
    <xf numFmtId="0" fontId="5" fillId="0" borderId="5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7</xdr:row>
      <xdr:rowOff>304800</xdr:rowOff>
    </xdr:from>
    <xdr:to>
      <xdr:col>6</xdr:col>
      <xdr:colOff>1104900</xdr:colOff>
      <xdr:row>10</xdr:row>
      <xdr:rowOff>28575</xdr:rowOff>
    </xdr:to>
    <xdr:pic>
      <xdr:nvPicPr>
        <xdr:cNvPr id="1" name="Immagine 1" descr="logo avt giall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657350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0"/>
  <sheetViews>
    <sheetView showGridLines="0" tabSelected="1" zoomScalePageLayoutView="0" workbookViewId="0" topLeftCell="B1">
      <selection activeCell="D9" sqref="D9"/>
    </sheetView>
  </sheetViews>
  <sheetFormatPr defaultColWidth="11.421875" defaultRowHeight="12.75"/>
  <cols>
    <col min="1" max="1" width="4.28125" style="0" customWidth="1"/>
    <col min="2" max="2" width="39.7109375" style="0" customWidth="1"/>
    <col min="3" max="4" width="11.421875" style="0" customWidth="1"/>
    <col min="5" max="7" width="20.7109375" style="0" customWidth="1"/>
    <col min="8" max="8" width="38.421875" style="0" customWidth="1"/>
  </cols>
  <sheetData>
    <row r="2" ht="13.5" thickBot="1"/>
    <row r="3" spans="2:7" ht="18.75" thickBot="1">
      <c r="B3" s="25" t="s">
        <v>5</v>
      </c>
      <c r="C3" s="68">
        <v>40614</v>
      </c>
      <c r="D3" s="69"/>
      <c r="E3" s="70"/>
      <c r="F3" s="97" t="s">
        <v>54</v>
      </c>
      <c r="G3" s="98">
        <v>14</v>
      </c>
    </row>
    <row r="4" spans="2:7" ht="15.75" thickBot="1">
      <c r="B4" s="26" t="s">
        <v>29</v>
      </c>
      <c r="C4" s="71" t="s">
        <v>50</v>
      </c>
      <c r="D4" s="72"/>
      <c r="E4" s="72"/>
      <c r="F4" s="97" t="s">
        <v>55</v>
      </c>
      <c r="G4" s="140">
        <v>1984</v>
      </c>
    </row>
    <row r="5" spans="2:7" ht="15">
      <c r="B5" s="26" t="s">
        <v>28</v>
      </c>
      <c r="C5" s="99" t="s">
        <v>51</v>
      </c>
      <c r="D5" s="100"/>
      <c r="E5" s="100"/>
      <c r="F5" s="101"/>
      <c r="G5" s="102"/>
    </row>
    <row r="6" spans="2:7" ht="15">
      <c r="B6" s="26" t="s">
        <v>1</v>
      </c>
      <c r="C6" s="92" t="s">
        <v>52</v>
      </c>
      <c r="D6" s="93"/>
      <c r="E6" s="93"/>
      <c r="F6" s="93"/>
      <c r="G6" s="94"/>
    </row>
    <row r="7" spans="2:7" ht="15.75" thickBot="1">
      <c r="B7" s="27" t="s">
        <v>2</v>
      </c>
      <c r="C7" s="103" t="s">
        <v>53</v>
      </c>
      <c r="D7" s="104"/>
      <c r="E7" s="104"/>
      <c r="F7" s="105"/>
      <c r="G7" s="106"/>
    </row>
    <row r="8" spans="2:7" ht="39.75" customHeight="1" thickBot="1">
      <c r="B8" s="49"/>
      <c r="C8" s="50"/>
      <c r="D8" s="50"/>
      <c r="E8" s="50"/>
      <c r="F8" s="50"/>
      <c r="G8" s="51"/>
    </row>
    <row r="9" spans="2:7" ht="18.75" thickBot="1">
      <c r="B9" s="28" t="s">
        <v>15</v>
      </c>
      <c r="C9" s="3"/>
      <c r="D9" s="3"/>
      <c r="E9" s="3"/>
      <c r="F9" s="64" t="s">
        <v>48</v>
      </c>
      <c r="G9" s="6"/>
    </row>
    <row r="10" spans="2:7" ht="39" thickBot="1">
      <c r="B10" s="21" t="s">
        <v>3</v>
      </c>
      <c r="C10" s="107">
        <v>450</v>
      </c>
      <c r="D10" s="3"/>
      <c r="E10" s="3"/>
      <c r="F10" s="62" t="s">
        <v>0</v>
      </c>
      <c r="G10" s="6"/>
    </row>
    <row r="11" spans="2:7" ht="41.25" customHeight="1" thickBot="1">
      <c r="B11" s="7"/>
      <c r="C11" s="1"/>
      <c r="D11" s="1"/>
      <c r="E11" s="1"/>
      <c r="F11" s="63"/>
      <c r="G11" s="16"/>
    </row>
    <row r="12" spans="2:7" ht="15.75" thickBot="1">
      <c r="B12" s="41" t="s">
        <v>14</v>
      </c>
      <c r="C12" s="3"/>
      <c r="D12" s="3"/>
      <c r="E12" s="3"/>
      <c r="F12" s="38"/>
      <c r="G12" s="39"/>
    </row>
    <row r="13" spans="2:8" ht="24.75" customHeight="1">
      <c r="B13" s="29" t="s">
        <v>23</v>
      </c>
      <c r="C13" s="108">
        <v>6.1</v>
      </c>
      <c r="D13" s="3"/>
      <c r="E13" s="57"/>
      <c r="F13" s="95" t="s">
        <v>44</v>
      </c>
      <c r="G13" s="95" t="s">
        <v>43</v>
      </c>
      <c r="H13" s="90"/>
    </row>
    <row r="14" spans="2:8" ht="24.75" customHeight="1">
      <c r="B14" s="19" t="s">
        <v>24</v>
      </c>
      <c r="C14" s="109">
        <v>1.63</v>
      </c>
      <c r="D14" s="3"/>
      <c r="E14" s="58"/>
      <c r="F14" s="74"/>
      <c r="G14" s="74"/>
      <c r="H14" s="91"/>
    </row>
    <row r="15" spans="2:7" ht="30" customHeight="1" thickBot="1">
      <c r="B15" s="18" t="s">
        <v>16</v>
      </c>
      <c r="C15" s="126">
        <v>4.84</v>
      </c>
      <c r="D15" s="3"/>
      <c r="E15" s="59"/>
      <c r="F15" s="96"/>
      <c r="G15" s="96"/>
    </row>
    <row r="16" spans="2:7" ht="27.75" customHeight="1">
      <c r="B16" s="30" t="s">
        <v>25</v>
      </c>
      <c r="C16" s="110">
        <v>4.91</v>
      </c>
      <c r="D16" s="3"/>
      <c r="E16" s="52"/>
      <c r="F16" s="128">
        <f>SUM(C15*C17)*C19</f>
        <v>17.1336</v>
      </c>
      <c r="G16" s="128">
        <f>SUM(F29/3)</f>
        <v>5.500746812260619</v>
      </c>
    </row>
    <row r="17" spans="2:7" ht="24.75" customHeight="1">
      <c r="B17" s="19" t="s">
        <v>17</v>
      </c>
      <c r="C17" s="126">
        <v>1.18</v>
      </c>
      <c r="D17" s="3"/>
      <c r="E17" s="52"/>
      <c r="F17" s="129"/>
      <c r="G17" s="130"/>
    </row>
    <row r="18" spans="2:7" ht="24.75" customHeight="1" thickBot="1">
      <c r="B18" s="47" t="s">
        <v>32</v>
      </c>
      <c r="C18" s="111">
        <v>2.5</v>
      </c>
      <c r="D18" s="3"/>
      <c r="E18" s="52"/>
      <c r="F18" s="129"/>
      <c r="G18" s="130"/>
    </row>
    <row r="19" spans="2:7" ht="24.75" customHeight="1" thickBot="1">
      <c r="B19" s="46" t="s">
        <v>18</v>
      </c>
      <c r="C19" s="127">
        <v>3</v>
      </c>
      <c r="D19" s="3"/>
      <c r="E19" s="52"/>
      <c r="F19" s="75" t="s">
        <v>45</v>
      </c>
      <c r="G19" s="76"/>
    </row>
    <row r="20" spans="2:7" ht="24.75" customHeight="1" thickBot="1">
      <c r="B20" s="11" t="s">
        <v>31</v>
      </c>
      <c r="C20" s="112">
        <v>0.58</v>
      </c>
      <c r="D20" s="3"/>
      <c r="E20" s="54"/>
      <c r="F20" s="131">
        <f>SUM(F16*3/100)+F16</f>
        <v>17.647608</v>
      </c>
      <c r="G20" s="132"/>
    </row>
    <row r="21" spans="2:7" ht="20.25" customHeight="1">
      <c r="B21" s="9"/>
      <c r="C21" s="17"/>
      <c r="D21" s="3"/>
      <c r="E21" s="48"/>
      <c r="F21" s="52"/>
      <c r="G21" s="36"/>
    </row>
    <row r="22" spans="2:7" ht="12" customHeight="1" thickBot="1">
      <c r="B22" s="9"/>
      <c r="C22" s="17"/>
      <c r="D22" s="3"/>
      <c r="E22" s="3"/>
      <c r="F22" s="52"/>
      <c r="G22" s="36"/>
    </row>
    <row r="23" spans="2:7" ht="15.75" thickBot="1">
      <c r="B23" s="41" t="s">
        <v>7</v>
      </c>
      <c r="C23" s="3"/>
      <c r="D23" s="3"/>
      <c r="E23" s="10">
        <f>SUM(C24+C26+C27)/2</f>
        <v>8.415</v>
      </c>
      <c r="F23" s="52"/>
      <c r="G23" s="32"/>
    </row>
    <row r="24" spans="2:7" ht="19.5" customHeight="1" thickBot="1">
      <c r="B24" s="15" t="s">
        <v>4</v>
      </c>
      <c r="C24" s="113">
        <v>5.56</v>
      </c>
      <c r="D24" s="3"/>
      <c r="E24" s="10">
        <f>SUM(C25+C28+C27)/2</f>
        <v>5.484999999999999</v>
      </c>
      <c r="F24" s="55" t="s">
        <v>42</v>
      </c>
      <c r="G24" s="53" t="s">
        <v>34</v>
      </c>
    </row>
    <row r="25" spans="2:7" ht="19.5" customHeight="1">
      <c r="B25" s="44" t="s">
        <v>26</v>
      </c>
      <c r="C25" s="114">
        <v>4.47</v>
      </c>
      <c r="D25" s="3"/>
      <c r="E25" s="56">
        <f>SUM(C29+C24+C28)/2</f>
        <v>6.89</v>
      </c>
      <c r="F25" s="80">
        <f>SQRT(E23*(E23-C24)*(E23-C26)*(E23-C27))+SQRT(E24*(E24-C25)*(E24-C28)*(E24-C27))</f>
        <v>16.54621895284177</v>
      </c>
      <c r="G25" s="81">
        <f>SQRT(E25*(E25-C24)*(E25-C28)*(E25-C29))+SQRT(E26*(E26-C25)*(E26-C29)*(E26-C26))</f>
        <v>16.458261920721945</v>
      </c>
    </row>
    <row r="26" spans="2:7" ht="19.5" customHeight="1">
      <c r="B26" s="8" t="s">
        <v>19</v>
      </c>
      <c r="C26" s="114">
        <v>6.27</v>
      </c>
      <c r="D26" s="3"/>
      <c r="E26" s="56">
        <f>SUM(C26+C25+C29)/2</f>
        <v>8.729999999999999</v>
      </c>
      <c r="F26" s="73"/>
      <c r="G26" s="80"/>
    </row>
    <row r="27" spans="2:7" ht="19.5" customHeight="1" thickBot="1">
      <c r="B27" s="8" t="s">
        <v>36</v>
      </c>
      <c r="C27" s="114">
        <v>5</v>
      </c>
      <c r="D27" s="3"/>
      <c r="E27" s="56"/>
      <c r="F27" s="73"/>
      <c r="G27" s="82"/>
    </row>
    <row r="28" spans="2:7" ht="19.5" customHeight="1" thickBot="1">
      <c r="B28" s="47" t="s">
        <v>6</v>
      </c>
      <c r="C28" s="115">
        <v>1.5</v>
      </c>
      <c r="D28" s="3"/>
      <c r="E28" s="10"/>
      <c r="F28" s="83" t="s">
        <v>38</v>
      </c>
      <c r="G28" s="84"/>
    </row>
    <row r="29" spans="2:7" ht="19.5" customHeight="1" thickBot="1">
      <c r="B29" s="45" t="s">
        <v>33</v>
      </c>
      <c r="C29" s="116">
        <v>6.72</v>
      </c>
      <c r="D29" s="3"/>
      <c r="E29" s="3"/>
      <c r="F29" s="85">
        <f>SUM(F25+G25)/2</f>
        <v>16.502240436781857</v>
      </c>
      <c r="G29" s="86"/>
    </row>
    <row r="30" spans="2:7" ht="40.5" customHeight="1" thickBot="1">
      <c r="B30" s="9"/>
      <c r="C30" s="3"/>
      <c r="D30" s="3"/>
      <c r="E30" s="3"/>
      <c r="F30" s="3"/>
      <c r="G30" s="6"/>
    </row>
    <row r="31" spans="2:7" ht="15.75" thickBot="1">
      <c r="B31" s="41" t="s">
        <v>8</v>
      </c>
      <c r="C31" s="3"/>
      <c r="D31" s="3"/>
      <c r="E31" s="10">
        <f>SUM(C32+C34+C35)/2</f>
        <v>0</v>
      </c>
      <c r="F31" s="40"/>
      <c r="G31" s="33"/>
    </row>
    <row r="32" spans="2:7" ht="19.5" customHeight="1">
      <c r="B32" s="15" t="s">
        <v>4</v>
      </c>
      <c r="C32" s="133">
        <v>0</v>
      </c>
      <c r="D32" s="3"/>
      <c r="E32" s="10">
        <f>SUM(C33+C36+C35)/2</f>
        <v>0</v>
      </c>
      <c r="F32" s="31" t="s">
        <v>37</v>
      </c>
      <c r="G32" s="31" t="s">
        <v>35</v>
      </c>
    </row>
    <row r="33" spans="2:7" ht="19.5" customHeight="1">
      <c r="B33" s="8" t="s">
        <v>26</v>
      </c>
      <c r="C33" s="134">
        <v>0</v>
      </c>
      <c r="D33" s="3"/>
      <c r="E33" s="56">
        <f>SUM(C32+C37+C36)/2</f>
        <v>0</v>
      </c>
      <c r="F33" s="87">
        <f>SQRT(E31*(E31-C32)*(E31-C34)*(E31-C35))+SQRT(E32*(E32-C33)*(E32-C36)*(E32-C35))</f>
        <v>0</v>
      </c>
      <c r="G33" s="87">
        <f>SQRT(E33*(E33-C32)*(E33-C36)*(E33-C37))+SQRT(E34*(E34-C33)*(E34-C37)*(E34-C34))</f>
        <v>0</v>
      </c>
    </row>
    <row r="34" spans="2:8" ht="19.5" customHeight="1">
      <c r="B34" s="8" t="s">
        <v>19</v>
      </c>
      <c r="C34" s="134">
        <v>0</v>
      </c>
      <c r="D34" s="3"/>
      <c r="E34" s="10">
        <f>SUM(C33+C37+C34)/2</f>
        <v>0</v>
      </c>
      <c r="F34" s="74"/>
      <c r="G34" s="74"/>
      <c r="H34" s="20"/>
    </row>
    <row r="35" spans="2:7" ht="19.5" customHeight="1" thickBot="1">
      <c r="B35" s="8" t="s">
        <v>36</v>
      </c>
      <c r="C35" s="134">
        <v>0</v>
      </c>
      <c r="D35" s="3"/>
      <c r="E35" s="56"/>
      <c r="F35" s="74"/>
      <c r="G35" s="74"/>
    </row>
    <row r="36" spans="2:7" ht="19.5" customHeight="1" thickBot="1">
      <c r="B36" s="47" t="s">
        <v>6</v>
      </c>
      <c r="C36" s="135">
        <v>0</v>
      </c>
      <c r="D36" s="3"/>
      <c r="E36" s="10">
        <f>SUM(C37+C33+C34)/2</f>
        <v>0</v>
      </c>
      <c r="F36" s="83" t="s">
        <v>39</v>
      </c>
      <c r="G36" s="84"/>
    </row>
    <row r="37" spans="2:7" ht="19.5" customHeight="1" thickBot="1">
      <c r="B37" s="45" t="s">
        <v>33</v>
      </c>
      <c r="C37" s="136">
        <v>0</v>
      </c>
      <c r="D37" s="3"/>
      <c r="E37" s="3"/>
      <c r="F37" s="88">
        <f>SUM(F33+G33)/2</f>
        <v>0</v>
      </c>
      <c r="G37" s="89"/>
    </row>
    <row r="38" spans="2:7" ht="40.5" customHeight="1" thickBot="1">
      <c r="B38" s="5"/>
      <c r="C38" s="3"/>
      <c r="D38" s="3"/>
      <c r="E38" s="3"/>
      <c r="F38" s="3"/>
      <c r="G38" s="6"/>
    </row>
    <row r="39" spans="2:7" ht="15.75" thickBot="1">
      <c r="B39" s="42" t="s">
        <v>9</v>
      </c>
      <c r="C39" s="22" t="s">
        <v>21</v>
      </c>
      <c r="D39" s="23" t="s">
        <v>22</v>
      </c>
      <c r="E39" s="10">
        <f>SUM(C40+C41+C42)/2</f>
        <v>5.25</v>
      </c>
      <c r="F39" s="14" t="s">
        <v>40</v>
      </c>
      <c r="G39" s="14" t="s">
        <v>41</v>
      </c>
    </row>
    <row r="40" spans="2:7" ht="12.75" customHeight="1">
      <c r="B40" s="24" t="s">
        <v>46</v>
      </c>
      <c r="C40" s="137">
        <v>4.75</v>
      </c>
      <c r="D40" s="113">
        <v>4.81</v>
      </c>
      <c r="E40" s="10">
        <f>SUM(D40+D41+D42)/2</f>
        <v>5.56</v>
      </c>
      <c r="F40" s="65">
        <f>SQRT(E39*(E39-C40)*(E39-C41)*(E39-C42))</f>
        <v>3.846907849169252</v>
      </c>
      <c r="G40" s="65">
        <f>SQRT(E40*(E40-D40)*(E40-D41)*(E40-D42))</f>
        <v>4.878937179345518</v>
      </c>
    </row>
    <row r="41" spans="2:7" ht="12.75" customHeight="1">
      <c r="B41" s="60" t="s">
        <v>10</v>
      </c>
      <c r="C41" s="138">
        <v>2.93</v>
      </c>
      <c r="D41" s="115">
        <v>2.88</v>
      </c>
      <c r="E41" s="3"/>
      <c r="F41" s="66"/>
      <c r="G41" s="66"/>
    </row>
    <row r="42" spans="2:7" ht="13.5" thickBot="1">
      <c r="B42" s="61" t="s">
        <v>47</v>
      </c>
      <c r="C42" s="139">
        <v>2.82</v>
      </c>
      <c r="D42" s="116">
        <v>3.43</v>
      </c>
      <c r="E42" s="3"/>
      <c r="F42" s="67"/>
      <c r="G42" s="67"/>
    </row>
    <row r="43" spans="2:7" ht="30" customHeight="1" thickBot="1">
      <c r="B43" s="5"/>
      <c r="C43" s="3"/>
      <c r="D43" s="3"/>
      <c r="E43" s="3"/>
      <c r="F43" s="3"/>
      <c r="G43" s="6"/>
    </row>
    <row r="44" spans="2:7" ht="18" customHeight="1" thickBot="1">
      <c r="B44" s="28" t="s">
        <v>27</v>
      </c>
      <c r="C44" s="34"/>
      <c r="D44" s="34"/>
      <c r="E44" s="34"/>
      <c r="F44" s="37" t="str">
        <f>IF(F25&lt;1,"CATEGORIA",IF(F25&lt;=15.5,"MARRONE (A)",IF(F25&lt;=18,"VERDE (B)",IF(F25&lt;=21,"GIALLA (C)",IF(F25&lt;=25,"BLU (D)",IF(F25&gt;25,"ARANCIO (E)"))))))</f>
        <v>VERDE (B)</v>
      </c>
      <c r="G44" s="35"/>
    </row>
    <row r="45" spans="2:7" ht="17.25" customHeight="1">
      <c r="B45" s="5"/>
      <c r="C45" s="3"/>
      <c r="D45" s="3"/>
      <c r="E45" s="3"/>
      <c r="F45" s="3"/>
      <c r="G45" s="6"/>
    </row>
    <row r="46" spans="2:7" ht="13.5" thickBot="1">
      <c r="B46" s="5"/>
      <c r="C46" s="3"/>
      <c r="D46" s="3"/>
      <c r="E46" s="3"/>
      <c r="F46" s="3"/>
      <c r="G46" s="6"/>
    </row>
    <row r="47" spans="2:7" ht="16.5" thickBot="1">
      <c r="B47" s="43" t="s">
        <v>11</v>
      </c>
      <c r="C47" s="2"/>
      <c r="D47" s="2"/>
      <c r="E47" s="77" t="s">
        <v>30</v>
      </c>
      <c r="F47" s="78"/>
      <c r="G47" s="79"/>
    </row>
    <row r="48" spans="2:7" ht="12.75" customHeight="1">
      <c r="B48" s="8" t="s">
        <v>20</v>
      </c>
      <c r="C48" s="4">
        <v>3</v>
      </c>
      <c r="D48" s="2"/>
      <c r="E48" s="117" t="s">
        <v>49</v>
      </c>
      <c r="F48" s="118"/>
      <c r="G48" s="119"/>
    </row>
    <row r="49" spans="2:7" ht="12.75" customHeight="1">
      <c r="B49" s="8" t="s">
        <v>13</v>
      </c>
      <c r="C49" s="4">
        <v>3.1</v>
      </c>
      <c r="D49" s="2"/>
      <c r="E49" s="120"/>
      <c r="F49" s="121"/>
      <c r="G49" s="122"/>
    </row>
    <row r="50" spans="2:7" ht="13.5" customHeight="1" thickBot="1">
      <c r="B50" s="11" t="s">
        <v>12</v>
      </c>
      <c r="C50" s="12">
        <v>3.25</v>
      </c>
      <c r="D50" s="13"/>
      <c r="E50" s="123"/>
      <c r="F50" s="124"/>
      <c r="G50" s="125"/>
    </row>
  </sheetData>
  <sheetProtection/>
  <mergeCells count="24">
    <mergeCell ref="H13:H14"/>
    <mergeCell ref="C5:G5"/>
    <mergeCell ref="C6:G6"/>
    <mergeCell ref="C7:G7"/>
    <mergeCell ref="F13:F15"/>
    <mergeCell ref="G13:G15"/>
    <mergeCell ref="E47:G47"/>
    <mergeCell ref="E48:G50"/>
    <mergeCell ref="F25:F27"/>
    <mergeCell ref="G25:G27"/>
    <mergeCell ref="F28:G28"/>
    <mergeCell ref="F29:G29"/>
    <mergeCell ref="F33:F35"/>
    <mergeCell ref="G33:G35"/>
    <mergeCell ref="F36:G36"/>
    <mergeCell ref="F37:G37"/>
    <mergeCell ref="F40:F42"/>
    <mergeCell ref="G40:G42"/>
    <mergeCell ref="C3:E3"/>
    <mergeCell ref="C4:E4"/>
    <mergeCell ref="F20:G20"/>
    <mergeCell ref="F16:F18"/>
    <mergeCell ref="G16:G18"/>
    <mergeCell ref="F19:G19"/>
  </mergeCells>
  <printOptions/>
  <pageMargins left="0.19" right="0.2" top="0.2" bottom="0.2" header="0.2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2011-03-12T22:01:05Z</cp:lastPrinted>
  <dcterms:created xsi:type="dcterms:W3CDTF">2009-10-26T17:01:50Z</dcterms:created>
  <dcterms:modified xsi:type="dcterms:W3CDTF">2011-03-12T22:02:26Z</dcterms:modified>
  <cp:category/>
  <cp:version/>
  <cp:contentType/>
  <cp:contentStatus/>
</cp:coreProperties>
</file>