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Foglio1" sheetId="1" r:id="rId4"/>
  </sheets>
</workbook>
</file>

<file path=xl/sharedStrings.xml><?xml version="1.0" encoding="utf-8"?>
<sst xmlns="http://schemas.openxmlformats.org/spreadsheetml/2006/main" uniqueCount="64">
  <si>
    <t>Associazione VELA al TERZO</t>
  </si>
  <si>
    <t>Data rilievo</t>
  </si>
  <si>
    <t>Numero Velico</t>
  </si>
  <si>
    <t>Tipologia Imbarcazione</t>
  </si>
  <si>
    <t xml:space="preserve">Sanpierota </t>
  </si>
  <si>
    <t>Anno Costruzione</t>
  </si>
  <si>
    <t>Sconosciuto</t>
  </si>
  <si>
    <t>Nome Imbarcazione</t>
  </si>
  <si>
    <t>PESAMELA</t>
  </si>
  <si>
    <t>Cantiere</t>
  </si>
  <si>
    <t>Paron</t>
  </si>
  <si>
    <t>Davide Pesavento</t>
  </si>
  <si>
    <t>Barca materiale utilizzato</t>
  </si>
  <si>
    <t>Tavole di legno e compensato marino</t>
  </si>
  <si>
    <t>Peso Scafo</t>
  </si>
  <si>
    <t>A.V.T.</t>
  </si>
  <si>
    <t>Peso a vuoto dell’imbarcazione compresi pajoi</t>
  </si>
  <si>
    <r>
      <rPr>
        <b val="1"/>
        <sz val="10"/>
        <color indexed="8"/>
        <rFont val="Arial"/>
      </rPr>
      <t>Scheda Barca:</t>
    </r>
    <r>
      <rPr>
        <sz val="10"/>
        <color indexed="8"/>
        <rFont val="Arial"/>
      </rPr>
      <t xml:space="preserve"> aggiornato aprile 2016</t>
    </r>
  </si>
  <si>
    <t>Misure scafo</t>
  </si>
  <si>
    <t>A Lunghezza fuori tutto</t>
  </si>
  <si>
    <t>SVM superficie velica massima calcolata secondo la formula CxDxCT = SVM</t>
  </si>
  <si>
    <t xml:space="preserve">Superficie massima Fiocco/Trinchetta calcolato ad 1/3 della Superf. Reale Maestra </t>
  </si>
  <si>
    <t>B larghezza fuori tutto</t>
  </si>
  <si>
    <t>C lunghezza massima al fondo compresa curvatura ed esclusa l’asta di prua</t>
  </si>
  <si>
    <t>Lunghezza massima al fondo compresa asta di prua</t>
  </si>
  <si>
    <t>D larghezza massima al fondo</t>
  </si>
  <si>
    <t>Distanza larg.massima al fondo dalla prua</t>
  </si>
  <si>
    <t>CT Coefficiente tipologico</t>
  </si>
  <si>
    <t>Superfice massima consentita Maestra. SVM</t>
  </si>
  <si>
    <t>Larghezza poppa al fondo</t>
  </si>
  <si>
    <t>CST Coefficiente Stabilità tipologica</t>
  </si>
  <si>
    <t>Superfice massima consentita Maestra. SVP</t>
  </si>
  <si>
    <t>Misura Vela Maestra:</t>
  </si>
  <si>
    <t>Picco escluso allunamento</t>
  </si>
  <si>
    <t>Mq.Maestra Diag 1</t>
  </si>
  <si>
    <t>Mq.Maestra Diag 2</t>
  </si>
  <si>
    <t>Base (boma) escluso allunamento</t>
  </si>
  <si>
    <t>Da fora - Balumina escluso allunamento</t>
  </si>
  <si>
    <t>Diagonale 1 (corta)</t>
  </si>
  <si>
    <t>Da tera</t>
  </si>
  <si>
    <t>Superficie Maestra</t>
  </si>
  <si>
    <t>Diagonale 2 (lunga)</t>
  </si>
  <si>
    <t>Misura vela di Trinchetta:</t>
  </si>
  <si>
    <t>Mq. Trinchetta diag 1</t>
  </si>
  <si>
    <t>Mq. Trinchetta diag 2</t>
  </si>
  <si>
    <t>Superficie Trinchetta</t>
  </si>
  <si>
    <t>Misura flocco</t>
  </si>
  <si>
    <t>Flocco 1</t>
  </si>
  <si>
    <t>Flocco 2</t>
  </si>
  <si>
    <t>Superf. mq. Flocco 1</t>
  </si>
  <si>
    <t>Superfic. mq. Flocco 2</t>
  </si>
  <si>
    <t>Caduta prodiera</t>
  </si>
  <si>
    <t>Base</t>
  </si>
  <si>
    <t>Balumina</t>
  </si>
  <si>
    <t>Categoria regata:</t>
  </si>
  <si>
    <t>VERDE</t>
  </si>
  <si>
    <t>Coefficienti Tipologici (CT)</t>
  </si>
  <si>
    <t>RILEVATORI</t>
  </si>
  <si>
    <t>Sanpierote e sandoli</t>
  </si>
  <si>
    <t>Topi e tope</t>
  </si>
  <si>
    <t>Nicola Zennaro</t>
  </si>
  <si>
    <t>Bateli a pizzo, Bragozzi</t>
  </si>
  <si>
    <t>Paolo Rusca</t>
  </si>
  <si>
    <t>Coef. Stabilità Tipologica (CST)</t>
  </si>
</sst>
</file>

<file path=xl/styles.xml><?xml version="1.0" encoding="utf-8"?>
<styleSheet xmlns="http://schemas.openxmlformats.org/spreadsheetml/2006/main">
  <numFmts count="4">
    <numFmt numFmtId="0" formatCode="General"/>
    <numFmt numFmtId="59" formatCode="dddd&quot;, &quot;mmmm&quot; &quot;dd&quot;, &quot;yyyy"/>
    <numFmt numFmtId="60" formatCode="&quot; &quot;* #,##0.00&quot; &quot;;&quot;-&quot;* #,##0.00&quot; &quot;;&quot; &quot;* &quot;-&quot;??&quot; &quot;"/>
    <numFmt numFmtId="61" formatCode="&quot; &quot;* #,##0.0000&quot; &quot;;&quot;-&quot;* #,##0.0000&quot; &quot;;&quot; &quot;* &quot;-&quot;??&quot; &quot;"/>
  </numFmts>
  <fonts count="17">
    <font>
      <sz val="10"/>
      <color indexed="8"/>
      <name val="Arial"/>
    </font>
    <font>
      <sz val="11"/>
      <color indexed="8"/>
      <name val="Helvetica Neue"/>
    </font>
    <font>
      <sz val="13"/>
      <color indexed="8"/>
      <name val="Arial"/>
    </font>
    <font>
      <b val="1"/>
      <sz val="18"/>
      <color indexed="8"/>
      <name val="Times New Roman"/>
    </font>
    <font>
      <b val="1"/>
      <sz val="12"/>
      <color indexed="8"/>
      <name val="Verdana"/>
    </font>
    <font>
      <sz val="10"/>
      <color indexed="8"/>
      <name val="Verdana"/>
    </font>
    <font>
      <sz val="11"/>
      <color indexed="8"/>
      <name val="Verdana"/>
    </font>
    <font>
      <b val="1"/>
      <sz val="14"/>
      <color indexed="8"/>
      <name val="Verdana"/>
    </font>
    <font>
      <b val="1"/>
      <sz val="10"/>
      <color indexed="8"/>
      <name val="Verdana"/>
    </font>
    <font>
      <b val="1"/>
      <sz val="10"/>
      <color indexed="8"/>
      <name val="Arial"/>
    </font>
    <font>
      <b val="1"/>
      <sz val="14"/>
      <color indexed="8"/>
      <name val="Arial"/>
    </font>
    <font>
      <sz val="12"/>
      <color indexed="8"/>
      <name val="Verdana"/>
    </font>
    <font>
      <b val="1"/>
      <sz val="12"/>
      <color indexed="8"/>
      <name val="Arial"/>
    </font>
    <font>
      <sz val="10"/>
      <color indexed="9"/>
      <name val="Arial"/>
    </font>
    <font>
      <b val="1"/>
      <sz val="10"/>
      <color indexed="9"/>
      <name val="Arial"/>
    </font>
    <font>
      <sz val="14"/>
      <color indexed="8"/>
      <name val="Arial"/>
    </font>
    <font>
      <sz val="12"/>
      <color indexed="8"/>
      <name val="Arial"/>
    </font>
  </fonts>
  <fills count="8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1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</fills>
  <borders count="46">
    <border>
      <left/>
      <right/>
      <top/>
      <bottom/>
      <diagonal/>
    </border>
    <border>
      <left style="thin">
        <color indexed="10"/>
      </left>
      <right style="thin">
        <color indexed="8"/>
      </right>
      <top style="thin">
        <color indexed="10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/>
      <bottom/>
      <diagonal/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thin">
        <color indexed="8"/>
      </right>
      <top style="hair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hair">
        <color indexed="8"/>
      </bottom>
      <diagonal/>
    </border>
    <border>
      <left style="hair">
        <color indexed="8"/>
      </left>
      <right/>
      <top/>
      <bottom/>
      <diagonal/>
    </border>
    <border>
      <left style="thin">
        <color indexed="8"/>
      </left>
      <right/>
      <top style="hair">
        <color indexed="8"/>
      </top>
      <bottom style="thin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thin">
        <color indexed="8"/>
      </right>
      <top/>
      <bottom style="hair">
        <color indexed="8"/>
      </bottom>
      <diagonal/>
    </border>
    <border>
      <left/>
      <right style="hair">
        <color indexed="8"/>
      </right>
      <top/>
      <bottom/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hair">
        <color indexed="8"/>
      </right>
      <top/>
      <bottom/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/>
      <diagonal/>
    </border>
    <border>
      <left style="hair">
        <color indexed="8"/>
      </left>
      <right style="thin">
        <color indexed="8"/>
      </right>
      <top style="thin">
        <color indexed="8"/>
      </top>
      <bottom/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thin">
        <color indexed="8"/>
      </right>
      <top/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/>
      <diagonal/>
    </border>
    <border>
      <left style="thin">
        <color indexed="10"/>
      </left>
      <right style="thin">
        <color indexed="8"/>
      </right>
      <top/>
      <bottom style="thin">
        <color indexed="10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/>
      <bottom style="thin">
        <color indexed="8"/>
      </bottom>
      <diagonal/>
    </border>
    <border>
      <left style="hair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</borders>
  <cellStyleXfs count="1">
    <xf numFmtId="0" fontId="0" applyNumberFormat="0" applyFont="1" applyFill="0" applyBorder="0" applyAlignment="1" applyProtection="0">
      <alignment vertical="center"/>
    </xf>
  </cellStyleXfs>
  <cellXfs count="155">
    <xf numFmtId="0" fontId="0" applyNumberFormat="0" applyFont="1" applyFill="0" applyBorder="0" applyAlignment="1" applyProtection="0">
      <alignment vertical="center"/>
    </xf>
    <xf numFmtId="0" fontId="0" applyNumberFormat="1" applyFont="1" applyFill="0" applyBorder="0" applyAlignment="1" applyProtection="0">
      <alignment vertical="center"/>
    </xf>
    <xf numFmtId="0" fontId="0" fillId="2" borderId="1" applyNumberFormat="0" applyFont="1" applyFill="1" applyBorder="1" applyAlignment="1" applyProtection="0">
      <alignment vertical="center"/>
    </xf>
    <xf numFmtId="49" fontId="3" fillId="3" borderId="2" applyNumberFormat="1" applyFont="1" applyFill="1" applyBorder="1" applyAlignment="1" applyProtection="0">
      <alignment horizontal="center" vertical="center"/>
    </xf>
    <xf numFmtId="0" fontId="3" fillId="3" borderId="3" applyNumberFormat="0" applyFont="1" applyFill="1" applyBorder="1" applyAlignment="1" applyProtection="0">
      <alignment horizontal="center" vertical="center"/>
    </xf>
    <xf numFmtId="0" fontId="3" fillId="3" borderId="4" applyNumberFormat="0" applyFont="1" applyFill="1" applyBorder="1" applyAlignment="1" applyProtection="0">
      <alignment horizontal="center" vertical="center"/>
    </xf>
    <xf numFmtId="0" fontId="0" fillId="2" borderId="5" applyNumberFormat="0" applyFont="1" applyFill="1" applyBorder="1" applyAlignment="1" applyProtection="0">
      <alignment vertical="bottom" wrapText="1"/>
    </xf>
    <xf numFmtId="49" fontId="4" fillId="2" borderId="6" applyNumberFormat="1" applyFont="1" applyFill="1" applyBorder="1" applyAlignment="1" applyProtection="0">
      <alignment vertical="bottom"/>
    </xf>
    <xf numFmtId="59" fontId="5" fillId="2" borderId="7" applyNumberFormat="1" applyFont="1" applyFill="1" applyBorder="1" applyAlignment="1" applyProtection="0">
      <alignment horizontal="left" vertical="bottom"/>
    </xf>
    <xf numFmtId="59" fontId="0" fillId="2" borderId="7" applyNumberFormat="1" applyFont="1" applyFill="1" applyBorder="1" applyAlignment="1" applyProtection="0">
      <alignment vertical="bottom" wrapText="1"/>
    </xf>
    <xf numFmtId="49" fontId="6" fillId="2" borderId="7" applyNumberFormat="1" applyFont="1" applyFill="1" applyBorder="1" applyAlignment="1" applyProtection="0">
      <alignment horizontal="center" vertical="bottom"/>
    </xf>
    <xf numFmtId="0" fontId="7" fillId="2" borderId="8" applyNumberFormat="0" applyFont="1" applyFill="1" applyBorder="1" applyAlignment="1" applyProtection="0">
      <alignment horizontal="center" vertical="center"/>
    </xf>
    <xf numFmtId="49" fontId="4" fillId="2" borderId="9" applyNumberFormat="1" applyFont="1" applyFill="1" applyBorder="1" applyAlignment="1" applyProtection="0">
      <alignment vertical="bottom"/>
    </xf>
    <xf numFmtId="49" fontId="5" fillId="2" borderId="10" applyNumberFormat="1" applyFont="1" applyFill="1" applyBorder="1" applyAlignment="1" applyProtection="0">
      <alignment vertical="bottom"/>
    </xf>
    <xf numFmtId="0" fontId="0" fillId="2" borderId="10" applyNumberFormat="0" applyFont="1" applyFill="1" applyBorder="1" applyAlignment="1" applyProtection="0">
      <alignment vertical="bottom" wrapText="1"/>
    </xf>
    <xf numFmtId="49" fontId="6" fillId="2" borderId="10" applyNumberFormat="1" applyFont="1" applyFill="1" applyBorder="1" applyAlignment="1" applyProtection="0">
      <alignment horizontal="center" vertical="bottom"/>
    </xf>
    <xf numFmtId="49" fontId="8" fillId="2" borderId="11" applyNumberFormat="1" applyFont="1" applyFill="1" applyBorder="1" applyAlignment="1" applyProtection="0">
      <alignment horizontal="center" vertical="center"/>
    </xf>
    <xf numFmtId="49" fontId="4" fillId="2" borderId="10" applyNumberFormat="1" applyFont="1" applyFill="1" applyBorder="1" applyAlignment="1" applyProtection="0">
      <alignment vertical="bottom"/>
    </xf>
    <xf numFmtId="0" fontId="9" fillId="2" borderId="10" applyNumberFormat="0" applyFont="1" applyFill="1" applyBorder="1" applyAlignment="1" applyProtection="0">
      <alignment vertical="bottom" wrapText="1"/>
    </xf>
    <xf numFmtId="0" fontId="9" fillId="2" borderId="11" applyNumberFormat="0" applyFont="1" applyFill="1" applyBorder="1" applyAlignment="1" applyProtection="0">
      <alignment vertical="bottom" wrapText="1"/>
    </xf>
    <xf numFmtId="0" fontId="0" fillId="2" borderId="11" applyNumberFormat="0" applyFont="1" applyFill="1" applyBorder="1" applyAlignment="1" applyProtection="0">
      <alignment vertical="bottom" wrapText="1"/>
    </xf>
    <xf numFmtId="49" fontId="8" fillId="2" borderId="10" applyNumberFormat="1" applyFont="1" applyFill="1" applyBorder="1" applyAlignment="1" applyProtection="0">
      <alignment vertical="bottom"/>
    </xf>
    <xf numFmtId="49" fontId="4" fillId="2" borderId="9" applyNumberFormat="1" applyFont="1" applyFill="1" applyBorder="1" applyAlignment="1" applyProtection="0">
      <alignment vertical="center"/>
    </xf>
    <xf numFmtId="49" fontId="5" fillId="2" borderId="12" applyNumberFormat="1" applyFont="1" applyFill="1" applyBorder="1" applyAlignment="1" applyProtection="0">
      <alignment horizontal="left" vertical="center" wrapText="1"/>
    </xf>
    <xf numFmtId="0" fontId="5" fillId="2" borderId="13" applyNumberFormat="0" applyFont="1" applyFill="1" applyBorder="1" applyAlignment="1" applyProtection="0">
      <alignment horizontal="left" vertical="center" wrapText="1"/>
    </xf>
    <xf numFmtId="0" fontId="5" fillId="2" borderId="14" applyNumberFormat="0" applyFont="1" applyFill="1" applyBorder="1" applyAlignment="1" applyProtection="0">
      <alignment horizontal="left" vertical="center" wrapText="1"/>
    </xf>
    <xf numFmtId="0" fontId="4" fillId="2" borderId="15" applyNumberFormat="0" applyFont="1" applyFill="1" applyBorder="1" applyAlignment="1" applyProtection="0">
      <alignment vertical="bottom"/>
    </xf>
    <xf numFmtId="0" fontId="5" fillId="2" borderId="16" applyNumberFormat="0" applyFont="1" applyFill="1" applyBorder="1" applyAlignment="1" applyProtection="0">
      <alignment vertical="bottom"/>
    </xf>
    <xf numFmtId="0" fontId="0" fillId="2" borderId="16" applyNumberFormat="0" applyFont="1" applyFill="1" applyBorder="1" applyAlignment="1" applyProtection="0">
      <alignment vertical="bottom" wrapText="1"/>
    </xf>
    <xf numFmtId="0" fontId="0" fillId="2" borderId="17" applyNumberFormat="0" applyFont="1" applyFill="1" applyBorder="1" applyAlignment="1" applyProtection="0">
      <alignment vertical="bottom" wrapText="1"/>
    </xf>
    <xf numFmtId="0" fontId="4" fillId="2" borderId="18" applyNumberFormat="0" applyFont="1" applyFill="1" applyBorder="1" applyAlignment="1" applyProtection="0">
      <alignment vertical="bottom"/>
    </xf>
    <xf numFmtId="0" fontId="0" fillId="2" borderId="19" applyNumberFormat="0" applyFont="1" applyFill="1" applyBorder="1" applyAlignment="1" applyProtection="0">
      <alignment vertical="bottom"/>
    </xf>
    <xf numFmtId="0" fontId="0" fillId="2" borderId="20" applyNumberFormat="0" applyFont="1" applyFill="1" applyBorder="1" applyAlignment="1" applyProtection="0">
      <alignment vertical="bottom"/>
    </xf>
    <xf numFmtId="49" fontId="4" fillId="2" borderId="21" applyNumberFormat="1" applyFont="1" applyFill="1" applyBorder="1" applyAlignment="1" applyProtection="0">
      <alignment vertical="bottom"/>
    </xf>
    <xf numFmtId="0" fontId="0" fillId="2" borderId="22" applyNumberFormat="0" applyFont="1" applyFill="1" applyBorder="1" applyAlignment="1" applyProtection="0">
      <alignment vertical="bottom" wrapText="1"/>
    </xf>
    <xf numFmtId="0" fontId="0" fillId="2" borderId="19" applyNumberFormat="0" applyFont="1" applyFill="1" applyBorder="1" applyAlignment="1" applyProtection="0">
      <alignment vertical="center"/>
    </xf>
    <xf numFmtId="49" fontId="7" fillId="2" borderId="19" applyNumberFormat="1" applyFont="1" applyFill="1" applyBorder="1" applyAlignment="1" applyProtection="0">
      <alignment horizontal="left" vertical="bottom"/>
    </xf>
    <xf numFmtId="49" fontId="5" fillId="2" borderId="6" applyNumberFormat="1" applyFont="1" applyFill="1" applyBorder="1" applyAlignment="1" applyProtection="0">
      <alignment vertical="bottom" wrapText="1"/>
    </xf>
    <xf numFmtId="0" fontId="10" fillId="4" borderId="10" applyNumberFormat="1" applyFont="1" applyFill="1" applyBorder="1" applyAlignment="1" applyProtection="0">
      <alignment horizontal="center" vertical="center"/>
    </xf>
    <xf numFmtId="0" fontId="0" fillId="2" borderId="23" applyNumberFormat="0" applyFont="1" applyFill="1" applyBorder="1" applyAlignment="1" applyProtection="0">
      <alignment vertical="bottom" wrapText="1"/>
    </xf>
    <xf numFmtId="49" fontId="0" fillId="2" borderId="19" applyNumberFormat="1" applyFont="1" applyFill="1" applyBorder="1" applyAlignment="1" applyProtection="0">
      <alignment vertical="bottom" wrapText="1"/>
    </xf>
    <xf numFmtId="0" fontId="11" fillId="2" borderId="24" applyNumberFormat="0" applyFont="1" applyFill="1" applyBorder="1" applyAlignment="1" applyProtection="0">
      <alignment vertical="bottom"/>
    </xf>
    <xf numFmtId="0" fontId="0" fillId="2" borderId="25" applyNumberFormat="0" applyFont="1" applyFill="1" applyBorder="1" applyAlignment="1" applyProtection="0">
      <alignment vertical="bottom" wrapText="1"/>
    </xf>
    <xf numFmtId="0" fontId="9" fillId="2" borderId="26" applyNumberFormat="0" applyFont="1" applyFill="1" applyBorder="1" applyAlignment="1" applyProtection="0">
      <alignment horizontal="center" vertical="center" wrapText="1"/>
    </xf>
    <xf numFmtId="49" fontId="8" fillId="2" borderId="6" applyNumberFormat="1" applyFont="1" applyFill="1" applyBorder="1" applyAlignment="1" applyProtection="0">
      <alignment vertical="bottom"/>
    </xf>
    <xf numFmtId="60" fontId="9" fillId="2" borderId="10" applyNumberFormat="1" applyFont="1" applyFill="1" applyBorder="1" applyAlignment="1" applyProtection="0">
      <alignment vertical="bottom"/>
    </xf>
    <xf numFmtId="0" fontId="0" fillId="2" borderId="27" applyNumberFormat="0" applyFont="1" applyFill="1" applyBorder="1" applyAlignment="1" applyProtection="0">
      <alignment vertical="bottom" wrapText="1"/>
    </xf>
    <xf numFmtId="49" fontId="0" fillId="2" borderId="10" applyNumberFormat="1" applyFont="1" applyFill="1" applyBorder="1" applyAlignment="1" applyProtection="0">
      <alignment horizontal="center" vertical="center" wrapText="1"/>
    </xf>
    <xf numFmtId="49" fontId="0" fillId="2" borderId="11" applyNumberFormat="1" applyFont="1" applyFill="1" applyBorder="1" applyAlignment="1" applyProtection="0">
      <alignment horizontal="center" vertical="center" wrapText="1"/>
    </xf>
    <xf numFmtId="49" fontId="8" fillId="2" borderId="9" applyNumberFormat="1" applyFont="1" applyFill="1" applyBorder="1" applyAlignment="1" applyProtection="0">
      <alignment vertical="bottom"/>
    </xf>
    <xf numFmtId="0" fontId="0" fillId="2" borderId="27" applyNumberFormat="0" applyFont="1" applyFill="1" applyBorder="1" applyAlignment="1" applyProtection="0">
      <alignment vertical="center"/>
    </xf>
    <xf numFmtId="0" fontId="0" fillId="2" borderId="10" applyNumberFormat="0" applyFont="1" applyFill="1" applyBorder="1" applyAlignment="1" applyProtection="0">
      <alignment vertical="center"/>
    </xf>
    <xf numFmtId="0" fontId="0" fillId="2" borderId="11" applyNumberFormat="0" applyFont="1" applyFill="1" applyBorder="1" applyAlignment="1" applyProtection="0">
      <alignment vertical="center"/>
    </xf>
    <xf numFmtId="49" fontId="8" fillId="2" borderId="9" applyNumberFormat="1" applyFont="1" applyFill="1" applyBorder="1" applyAlignment="1" applyProtection="0">
      <alignment vertical="bottom" wrapText="1"/>
    </xf>
    <xf numFmtId="60" fontId="9" fillId="5" borderId="10" applyNumberFormat="1" applyFont="1" applyFill="1" applyBorder="1" applyAlignment="1" applyProtection="0">
      <alignment horizontal="right" vertical="center"/>
    </xf>
    <xf numFmtId="49" fontId="5" fillId="2" borderId="9" applyNumberFormat="1" applyFont="1" applyFill="1" applyBorder="1" applyAlignment="1" applyProtection="0">
      <alignment vertical="bottom" wrapText="1"/>
    </xf>
    <xf numFmtId="2" fontId="9" fillId="5" borderId="10" applyNumberFormat="1" applyFont="1" applyFill="1" applyBorder="1" applyAlignment="1" applyProtection="0">
      <alignment horizontal="center" vertical="center"/>
    </xf>
    <xf numFmtId="2" fontId="9" fillId="5" borderId="11" applyNumberFormat="1" applyFont="1" applyFill="1" applyBorder="1" applyAlignment="1" applyProtection="0">
      <alignment horizontal="center" vertical="center"/>
    </xf>
    <xf numFmtId="60" fontId="9" fillId="5" borderId="10" applyNumberFormat="1" applyFont="1" applyFill="1" applyBorder="1" applyAlignment="1" applyProtection="0">
      <alignment vertical="bottom"/>
    </xf>
    <xf numFmtId="2" fontId="0" fillId="5" borderId="10" applyNumberFormat="1" applyFont="1" applyFill="1" applyBorder="1" applyAlignment="1" applyProtection="0">
      <alignment vertical="center"/>
    </xf>
    <xf numFmtId="0" fontId="0" fillId="5" borderId="11" applyNumberFormat="0" applyFont="1" applyFill="1" applyBorder="1" applyAlignment="1" applyProtection="0">
      <alignment vertical="center"/>
    </xf>
    <xf numFmtId="49" fontId="5" fillId="2" borderId="9" applyNumberFormat="1" applyFont="1" applyFill="1" applyBorder="1" applyAlignment="1" applyProtection="0">
      <alignment vertical="bottom"/>
    </xf>
    <xf numFmtId="0" fontId="0" fillId="5" borderId="11" applyNumberFormat="0" applyFont="1" applyFill="1" applyBorder="1" applyAlignment="1" applyProtection="0">
      <alignment vertical="bottom" wrapText="1"/>
    </xf>
    <xf numFmtId="49" fontId="0" fillId="2" borderId="12" applyNumberFormat="1" applyFont="1" applyFill="1" applyBorder="1" applyAlignment="1" applyProtection="0">
      <alignment horizontal="center" vertical="center" wrapText="1"/>
    </xf>
    <xf numFmtId="0" fontId="0" fillId="2" borderId="14" applyNumberFormat="0" applyFont="1" applyFill="1" applyBorder="1" applyAlignment="1" applyProtection="0">
      <alignment vertical="center" wrapText="1"/>
    </xf>
    <xf numFmtId="2" fontId="12" fillId="5" borderId="11" applyNumberFormat="1" applyFont="1" applyFill="1" applyBorder="1" applyAlignment="1" applyProtection="0">
      <alignment horizontal="center" vertical="center" wrapText="1"/>
    </xf>
    <xf numFmtId="0" fontId="0" fillId="5" borderId="28" applyNumberFormat="0" applyFont="1" applyFill="1" applyBorder="1" applyAlignment="1" applyProtection="0">
      <alignment vertical="bottom" wrapText="1"/>
    </xf>
    <xf numFmtId="61" fontId="9" fillId="6" borderId="10" applyNumberFormat="1" applyFont="1" applyFill="1" applyBorder="1" applyAlignment="1" applyProtection="0">
      <alignment vertical="bottom"/>
    </xf>
    <xf numFmtId="0" fontId="0" fillId="2" borderId="23" applyNumberFormat="0" applyFont="1" applyFill="1" applyBorder="1" applyAlignment="1" applyProtection="0">
      <alignment vertical="center"/>
    </xf>
    <xf numFmtId="0" fontId="5" fillId="2" borderId="15" applyNumberFormat="0" applyFont="1" applyFill="1" applyBorder="1" applyAlignment="1" applyProtection="0">
      <alignment vertical="bottom"/>
    </xf>
    <xf numFmtId="0" fontId="0" fillId="2" borderId="16" applyNumberFormat="0" applyFont="1" applyFill="1" applyBorder="1" applyAlignment="1" applyProtection="0">
      <alignment vertical="center"/>
    </xf>
    <xf numFmtId="2" fontId="12" fillId="6" borderId="11" applyNumberFormat="1" applyFont="1" applyFill="1" applyBorder="1" applyAlignment="1" applyProtection="0">
      <alignment horizontal="center" vertical="center" wrapText="1"/>
    </xf>
    <xf numFmtId="0" fontId="0" fillId="6" borderId="28" applyNumberFormat="0" applyFont="1" applyFill="1" applyBorder="1" applyAlignment="1" applyProtection="0">
      <alignment vertical="bottom" wrapText="1"/>
    </xf>
    <xf numFmtId="0" fontId="5" fillId="2" borderId="18" applyNumberFormat="0" applyFont="1" applyFill="1" applyBorder="1" applyAlignment="1" applyProtection="0">
      <alignment vertical="bottom"/>
    </xf>
    <xf numFmtId="2" fontId="12" fillId="2" borderId="16" applyNumberFormat="1" applyFont="1" applyFill="1" applyBorder="1" applyAlignment="1" applyProtection="0">
      <alignment horizontal="center" vertical="center" wrapText="1"/>
    </xf>
    <xf numFmtId="60" fontId="13" fillId="2" borderId="19" applyNumberFormat="1" applyFont="1" applyFill="1" applyBorder="1" applyAlignment="1" applyProtection="0">
      <alignment vertical="bottom"/>
    </xf>
    <xf numFmtId="0" fontId="0" fillId="2" borderId="26" applyNumberFormat="0" applyFont="1" applyFill="1" applyBorder="1" applyAlignment="1" applyProtection="0">
      <alignment horizontal="center" vertical="bottom"/>
    </xf>
    <xf numFmtId="49" fontId="5" fillId="2" borderId="6" applyNumberFormat="1" applyFont="1" applyFill="1" applyBorder="1" applyAlignment="1" applyProtection="0">
      <alignment vertical="bottom"/>
    </xf>
    <xf numFmtId="60" fontId="9" fillId="7" borderId="10" applyNumberFormat="1" applyFont="1" applyFill="1" applyBorder="1" applyAlignment="1" applyProtection="0">
      <alignment vertical="bottom"/>
    </xf>
    <xf numFmtId="60" fontId="13" fillId="2" borderId="27" applyNumberFormat="1" applyFont="1" applyFill="1" applyBorder="1" applyAlignment="1" applyProtection="0">
      <alignment vertical="bottom"/>
    </xf>
    <xf numFmtId="49" fontId="9" fillId="2" borderId="10" applyNumberFormat="1" applyFont="1" applyFill="1" applyBorder="1" applyAlignment="1" applyProtection="0">
      <alignment horizontal="center" vertical="center"/>
    </xf>
    <xf numFmtId="49" fontId="9" fillId="2" borderId="11" applyNumberFormat="1" applyFont="1" applyFill="1" applyBorder="1" applyAlignment="1" applyProtection="0">
      <alignment horizontal="center" vertical="center"/>
    </xf>
    <xf numFmtId="49" fontId="5" fillId="2" borderId="9" applyNumberFormat="1" applyFont="1" applyFill="1" applyBorder="1" applyAlignment="1" applyProtection="0">
      <alignment vertical="center"/>
    </xf>
    <xf numFmtId="2" fontId="14" fillId="2" borderId="27" applyNumberFormat="1" applyFont="1" applyFill="1" applyBorder="1" applyAlignment="1" applyProtection="0">
      <alignment vertical="bottom"/>
    </xf>
    <xf numFmtId="2" fontId="9" fillId="7" borderId="10" applyNumberFormat="1" applyFont="1" applyFill="1" applyBorder="1" applyAlignment="1" applyProtection="0">
      <alignment horizontal="center" vertical="center"/>
    </xf>
    <xf numFmtId="2" fontId="9" fillId="7" borderId="11" applyNumberFormat="1" applyFont="1" applyFill="1" applyBorder="1" applyAlignment="1" applyProtection="0">
      <alignment horizontal="center" vertical="center"/>
    </xf>
    <xf numFmtId="49" fontId="0" fillId="2" borderId="11" applyNumberFormat="1" applyFont="1" applyFill="1" applyBorder="1" applyAlignment="1" applyProtection="0">
      <alignment horizontal="center" vertical="bottom"/>
    </xf>
    <xf numFmtId="0" fontId="0" fillId="2" borderId="28" applyNumberFormat="0" applyFont="1" applyFill="1" applyBorder="1" applyAlignment="1" applyProtection="0">
      <alignment vertical="bottom" wrapText="1"/>
    </xf>
    <xf numFmtId="2" fontId="12" fillId="7" borderId="11" applyNumberFormat="1" applyFont="1" applyFill="1" applyBorder="1" applyAlignment="1" applyProtection="0">
      <alignment horizontal="center" vertical="bottom"/>
    </xf>
    <xf numFmtId="0" fontId="5" fillId="2" borderId="24" applyNumberFormat="0" applyFont="1" applyFill="1" applyBorder="1" applyAlignment="1" applyProtection="0">
      <alignment vertical="bottom"/>
    </xf>
    <xf numFmtId="0" fontId="0" fillId="2" borderId="17" applyNumberFormat="0" applyFont="1" applyFill="1" applyBorder="1" applyAlignment="1" applyProtection="0">
      <alignment vertical="bottom"/>
    </xf>
    <xf numFmtId="0" fontId="9" fillId="2" borderId="26" applyNumberFormat="0" applyFont="1" applyFill="1" applyBorder="1" applyAlignment="1" applyProtection="0">
      <alignment horizontal="center" vertical="bottom"/>
    </xf>
    <xf numFmtId="60" fontId="9" fillId="4" borderId="10" applyNumberFormat="1" applyFont="1" applyFill="1" applyBorder="1" applyAlignment="1" applyProtection="0">
      <alignment vertical="bottom"/>
    </xf>
    <xf numFmtId="49" fontId="0" fillId="2" borderId="10" applyNumberFormat="1" applyFont="1" applyFill="1" applyBorder="1" applyAlignment="1" applyProtection="0">
      <alignment horizontal="center" vertical="center"/>
    </xf>
    <xf numFmtId="49" fontId="0" fillId="2" borderId="11" applyNumberFormat="1" applyFont="1" applyFill="1" applyBorder="1" applyAlignment="1" applyProtection="0">
      <alignment horizontal="center" vertical="center"/>
    </xf>
    <xf numFmtId="2" fontId="9" fillId="4" borderId="10" applyNumberFormat="1" applyFont="1" applyFill="1" applyBorder="1" applyAlignment="1" applyProtection="0">
      <alignment horizontal="center" vertical="center"/>
    </xf>
    <xf numFmtId="2" fontId="9" fillId="4" borderId="11" applyNumberFormat="1" applyFont="1" applyFill="1" applyBorder="1" applyAlignment="1" applyProtection="0">
      <alignment horizontal="center" vertical="center"/>
    </xf>
    <xf numFmtId="60" fontId="13" fillId="2" borderId="20" applyNumberFormat="1" applyFont="1" applyFill="1" applyBorder="1" applyAlignment="1" applyProtection="0">
      <alignment vertical="bottom"/>
    </xf>
    <xf numFmtId="49" fontId="0" fillId="2" borderId="29" applyNumberFormat="1" applyFont="1" applyFill="1" applyBorder="1" applyAlignment="1" applyProtection="0">
      <alignment horizontal="center" vertical="center"/>
    </xf>
    <xf numFmtId="2" fontId="12" fillId="4" borderId="11" applyNumberFormat="1" applyFont="1" applyFill="1" applyBorder="1" applyAlignment="1" applyProtection="0">
      <alignment horizontal="center" vertical="bottom"/>
    </xf>
    <xf numFmtId="0" fontId="0" fillId="2" borderId="24" applyNumberFormat="0" applyFont="1" applyFill="1" applyBorder="1" applyAlignment="1" applyProtection="0">
      <alignment vertical="bottom"/>
    </xf>
    <xf numFmtId="0" fontId="0" fillId="2" borderId="30" applyNumberFormat="0" applyFont="1" applyFill="1" applyBorder="1" applyAlignment="1" applyProtection="0">
      <alignment vertical="bottom" wrapText="1"/>
    </xf>
    <xf numFmtId="0" fontId="0" fillId="2" borderId="31" applyNumberFormat="0" applyFont="1" applyFill="1" applyBorder="1" applyAlignment="1" applyProtection="0">
      <alignment vertical="bottom" wrapText="1"/>
    </xf>
    <xf numFmtId="0" fontId="0" fillId="2" borderId="13" applyNumberFormat="0" applyFont="1" applyFill="1" applyBorder="1" applyAlignment="1" applyProtection="0">
      <alignment vertical="bottom" wrapText="1"/>
    </xf>
    <xf numFmtId="0" fontId="0" fillId="2" borderId="14" applyNumberFormat="0" applyFont="1" applyFill="1" applyBorder="1" applyAlignment="1" applyProtection="0">
      <alignment vertical="bottom"/>
    </xf>
    <xf numFmtId="49" fontId="0" fillId="2" borderId="21" applyNumberFormat="1" applyFont="1" applyFill="1" applyBorder="1" applyAlignment="1" applyProtection="0">
      <alignment vertical="bottom"/>
    </xf>
    <xf numFmtId="60" fontId="13" fillId="2" borderId="32" applyNumberFormat="1" applyFont="1" applyFill="1" applyBorder="1" applyAlignment="1" applyProtection="0">
      <alignment vertical="bottom"/>
    </xf>
    <xf numFmtId="60" fontId="9" fillId="7" borderId="7" applyNumberFormat="1" applyFont="1" applyFill="1" applyBorder="1" applyAlignment="1" applyProtection="0">
      <alignment vertical="bottom"/>
    </xf>
    <xf numFmtId="0" fontId="9" fillId="7" borderId="7" applyNumberFormat="0" applyFont="1" applyFill="1" applyBorder="1" applyAlignment="1" applyProtection="0">
      <alignment vertical="bottom"/>
    </xf>
    <xf numFmtId="0" fontId="13" fillId="2" borderId="33" applyNumberFormat="1" applyFont="1" applyFill="1" applyBorder="1" applyAlignment="1" applyProtection="0">
      <alignment vertical="bottom"/>
    </xf>
    <xf numFmtId="2" fontId="12" fillId="7" borderId="34" applyNumberFormat="1" applyFont="1" applyFill="1" applyBorder="1" applyAlignment="1" applyProtection="0">
      <alignment horizontal="center" vertical="center"/>
    </xf>
    <xf numFmtId="2" fontId="12" fillId="7" borderId="35" applyNumberFormat="1" applyFont="1" applyFill="1" applyBorder="1" applyAlignment="1" applyProtection="0">
      <alignment horizontal="center" vertical="center"/>
    </xf>
    <xf numFmtId="0" fontId="9" fillId="7" borderId="10" applyNumberFormat="0" applyFont="1" applyFill="1" applyBorder="1" applyAlignment="1" applyProtection="0">
      <alignment vertical="bottom"/>
    </xf>
    <xf numFmtId="0" fontId="0" fillId="2" borderId="33" applyNumberFormat="0" applyFont="1" applyFill="1" applyBorder="1" applyAlignment="1" applyProtection="0">
      <alignment vertical="bottom" wrapText="1"/>
    </xf>
    <xf numFmtId="0" fontId="0" fillId="2" borderId="36" applyNumberFormat="0" applyFont="1" applyFill="1" applyBorder="1" applyAlignment="1" applyProtection="0">
      <alignment vertical="center"/>
    </xf>
    <xf numFmtId="0" fontId="0" fillId="2" borderId="37" applyNumberFormat="0" applyFont="1" applyFill="1" applyBorder="1" applyAlignment="1" applyProtection="0">
      <alignment vertical="center"/>
    </xf>
    <xf numFmtId="0" fontId="0" fillId="2" borderId="38" applyNumberFormat="0" applyFont="1" applyFill="1" applyBorder="1" applyAlignment="1" applyProtection="0">
      <alignment vertical="center"/>
    </xf>
    <xf numFmtId="0" fontId="0" fillId="2" borderId="39" applyNumberFormat="0" applyFont="1" applyFill="1" applyBorder="1" applyAlignment="1" applyProtection="0">
      <alignment vertical="center"/>
    </xf>
    <xf numFmtId="0" fontId="0" fillId="2" borderId="29" applyNumberFormat="0" applyFont="1" applyFill="1" applyBorder="1" applyAlignment="1" applyProtection="0">
      <alignment vertical="bottom"/>
    </xf>
    <xf numFmtId="49" fontId="15" fillId="2" borderId="10" applyNumberFormat="1" applyFont="1" applyFill="1" applyBorder="1" applyAlignment="1" applyProtection="0">
      <alignment horizontal="center" vertical="bottom"/>
    </xf>
    <xf numFmtId="0" fontId="12" fillId="2" borderId="11" applyNumberFormat="0" applyFont="1" applyFill="1" applyBorder="1" applyAlignment="1" applyProtection="0">
      <alignment horizontal="center" vertical="bottom"/>
    </xf>
    <xf numFmtId="0" fontId="0" fillId="2" borderId="15" applyNumberFormat="0" applyFont="1" applyFill="1" applyBorder="1" applyAlignment="1" applyProtection="0">
      <alignment vertical="bottom"/>
    </xf>
    <xf numFmtId="0" fontId="0" fillId="2" borderId="18" applyNumberFormat="0" applyFont="1" applyFill="1" applyBorder="1" applyAlignment="1" applyProtection="0">
      <alignment vertical="bottom"/>
    </xf>
    <xf numFmtId="0" fontId="0" fillId="2" borderId="26" applyNumberFormat="0" applyFont="1" applyFill="1" applyBorder="1" applyAlignment="1" applyProtection="0">
      <alignment vertical="bottom"/>
    </xf>
    <xf numFmtId="49" fontId="4" fillId="2" borderId="40" applyNumberFormat="1" applyFont="1" applyFill="1" applyBorder="1" applyAlignment="1" applyProtection="0">
      <alignment horizontal="center" vertical="bottom"/>
    </xf>
    <xf numFmtId="0" fontId="0" fillId="2" borderId="15" applyNumberFormat="0" applyFont="1" applyFill="1" applyBorder="1" applyAlignment="1" applyProtection="0">
      <alignment vertical="bottom" wrapText="1"/>
    </xf>
    <xf numFmtId="2" fontId="5" fillId="5" borderId="10" applyNumberFormat="1" applyFont="1" applyFill="1" applyBorder="1" applyAlignment="1" applyProtection="0">
      <alignment vertical="bottom"/>
    </xf>
    <xf numFmtId="0" fontId="11" fillId="2" borderId="23" applyNumberFormat="0" applyFont="1" applyFill="1" applyBorder="1" applyAlignment="1" applyProtection="0">
      <alignment vertical="bottom" wrapText="1"/>
    </xf>
    <xf numFmtId="0" fontId="11" fillId="2" borderId="19" applyNumberFormat="0" applyFont="1" applyFill="1" applyBorder="1" applyAlignment="1" applyProtection="0">
      <alignment vertical="bottom" wrapText="1"/>
    </xf>
    <xf numFmtId="0" fontId="11" fillId="2" borderId="20" applyNumberFormat="0" applyFont="1" applyFill="1" applyBorder="1" applyAlignment="1" applyProtection="0">
      <alignment vertical="bottom" wrapText="1"/>
    </xf>
    <xf numFmtId="49" fontId="16" fillId="2" borderId="23" applyNumberFormat="1" applyFont="1" applyFill="1" applyBorder="1" applyAlignment="1" applyProtection="0">
      <alignment horizontal="center" vertical="bottom" wrapText="1"/>
    </xf>
    <xf numFmtId="0" fontId="16" fillId="2" borderId="19" applyNumberFormat="0" applyFont="1" applyFill="1" applyBorder="1" applyAlignment="1" applyProtection="0">
      <alignment vertical="bottom" wrapText="1"/>
    </xf>
    <xf numFmtId="0" fontId="16" fillId="2" borderId="20" applyNumberFormat="0" applyFont="1" applyFill="1" applyBorder="1" applyAlignment="1" applyProtection="0">
      <alignment vertical="bottom" wrapText="1"/>
    </xf>
    <xf numFmtId="0" fontId="5" fillId="2" borderId="33" applyNumberFormat="0" applyFont="1" applyFill="1" applyBorder="1" applyAlignment="1" applyProtection="0">
      <alignment vertical="bottom"/>
    </xf>
    <xf numFmtId="49" fontId="11" fillId="2" borderId="23" applyNumberFormat="1" applyFont="1" applyFill="1" applyBorder="1" applyAlignment="1" applyProtection="0">
      <alignment horizontal="center" vertical="bottom" wrapText="1"/>
    </xf>
    <xf numFmtId="0" fontId="11" fillId="2" borderId="19" applyNumberFormat="0" applyFont="1" applyFill="1" applyBorder="1" applyAlignment="1" applyProtection="0">
      <alignment horizontal="center" vertical="bottom" wrapText="1"/>
    </xf>
    <xf numFmtId="0" fontId="11" fillId="2" borderId="20" applyNumberFormat="0" applyFont="1" applyFill="1" applyBorder="1" applyAlignment="1" applyProtection="0">
      <alignment horizontal="center" vertical="bottom" wrapText="1"/>
    </xf>
    <xf numFmtId="2" fontId="8" fillId="2" borderId="16" applyNumberFormat="1" applyFont="1" applyFill="1" applyBorder="1" applyAlignment="1" applyProtection="0">
      <alignment vertical="bottom"/>
    </xf>
    <xf numFmtId="0" fontId="5" fillId="2" borderId="27" applyNumberFormat="0" applyFont="1" applyFill="1" applyBorder="1" applyAlignment="1" applyProtection="0">
      <alignment vertical="bottom"/>
    </xf>
    <xf numFmtId="0" fontId="16" fillId="2" borderId="23" applyNumberFormat="0" applyFont="1" applyFill="1" applyBorder="1" applyAlignment="1" applyProtection="0">
      <alignment vertical="bottom" wrapText="1"/>
    </xf>
    <xf numFmtId="0" fontId="0" fillId="2" borderId="5" applyNumberFormat="0" applyFont="1" applyFill="1" applyBorder="1" applyAlignment="1" applyProtection="0">
      <alignment vertical="center"/>
    </xf>
    <xf numFmtId="0" fontId="0" fillId="2" borderId="19" applyNumberFormat="0" applyFont="1" applyFill="1" applyBorder="1" applyAlignment="1" applyProtection="0">
      <alignment vertical="bottom" wrapText="1"/>
    </xf>
    <xf numFmtId="0" fontId="0" fillId="2" borderId="20" applyNumberFormat="0" applyFont="1" applyFill="1" applyBorder="1" applyAlignment="1" applyProtection="0">
      <alignment vertical="bottom" wrapText="1"/>
    </xf>
    <xf numFmtId="0" fontId="5" fillId="6" borderId="10" applyNumberFormat="1" applyFont="1" applyFill="1" applyBorder="1" applyAlignment="1" applyProtection="0">
      <alignment vertical="bottom"/>
    </xf>
    <xf numFmtId="0" fontId="0" fillId="2" borderId="33" applyNumberFormat="0" applyFont="1" applyFill="1" applyBorder="1" applyAlignment="1" applyProtection="0">
      <alignment vertical="center"/>
    </xf>
    <xf numFmtId="0" fontId="0" fillId="2" borderId="23" applyNumberFormat="0" applyFont="1" applyFill="1" applyBorder="1" applyAlignment="1" applyProtection="0">
      <alignment horizontal="left" vertical="center"/>
    </xf>
    <xf numFmtId="0" fontId="0" fillId="2" borderId="19" applyNumberFormat="0" applyFont="1" applyFill="1" applyBorder="1" applyAlignment="1" applyProtection="0">
      <alignment horizontal="left" vertical="center"/>
    </xf>
    <xf numFmtId="0" fontId="0" fillId="2" borderId="20" applyNumberFormat="0" applyFont="1" applyFill="1" applyBorder="1" applyAlignment="1" applyProtection="0">
      <alignment horizontal="left" vertical="center"/>
    </xf>
    <xf numFmtId="0" fontId="0" fillId="2" borderId="41" applyNumberFormat="0" applyFont="1" applyFill="1" applyBorder="1" applyAlignment="1" applyProtection="0">
      <alignment vertical="center"/>
    </xf>
    <xf numFmtId="49" fontId="5" fillId="2" borderId="42" applyNumberFormat="1" applyFont="1" applyFill="1" applyBorder="1" applyAlignment="1" applyProtection="0">
      <alignment vertical="bottom"/>
    </xf>
    <xf numFmtId="0" fontId="5" fillId="6" borderId="34" applyNumberFormat="1" applyFont="1" applyFill="1" applyBorder="1" applyAlignment="1" applyProtection="0">
      <alignment vertical="bottom"/>
    </xf>
    <xf numFmtId="0" fontId="0" fillId="2" borderId="43" applyNumberFormat="0" applyFont="1" applyFill="1" applyBorder="1" applyAlignment="1" applyProtection="0">
      <alignment vertical="center"/>
    </xf>
    <xf numFmtId="0" fontId="0" fillId="2" borderId="44" applyNumberFormat="0" applyFont="1" applyFill="1" applyBorder="1" applyAlignment="1" applyProtection="0">
      <alignment horizontal="left" vertical="center"/>
    </xf>
    <xf numFmtId="0" fontId="0" fillId="2" borderId="31" applyNumberFormat="0" applyFont="1" applyFill="1" applyBorder="1" applyAlignment="1" applyProtection="0">
      <alignment horizontal="left" vertical="center"/>
    </xf>
    <xf numFmtId="0" fontId="0" fillId="2" borderId="45" applyNumberFormat="0" applyFont="1" applyFill="1" applyBorder="1" applyAlignment="1" applyProtection="0">
      <alignment horizontal="left" vertical="center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ffcc99"/>
      <rgbColor rgb="fffcf305"/>
      <rgbColor rgb="ff99ccff"/>
      <rgbColor rgb="ffccffff"/>
      <rgbColor rgb="ffccffcc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/Relationships>
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png"/></Relationships>

</file>

<file path=xl/drawings/drawing1.xml><?xml version="1.0" encoding="utf-8"?>
<xdr:wsDr xmlns:r="http://schemas.openxmlformats.org/officeDocument/2006/relationships" xmlns:a="http://schemas.openxmlformats.org/drawingml/2006/main" xmlns:m="http://schemas.openxmlformats.org/officeDocument/2006/math" xmlns:a14="http://schemas.microsoft.com/office/drawing/2010/main" xmlns:xdr="http://schemas.openxmlformats.org/drawingml/2006/spreadsheetDrawing">
  <xdr:twoCellAnchor>
    <xdr:from>
      <xdr:col>6</xdr:col>
      <xdr:colOff>127855</xdr:colOff>
      <xdr:row>8</xdr:row>
      <xdr:rowOff>102399</xdr:rowOff>
    </xdr:from>
    <xdr:to>
      <xdr:col>6</xdr:col>
      <xdr:colOff>1651644</xdr:colOff>
      <xdr:row>12</xdr:row>
      <xdr:rowOff>145144</xdr:rowOff>
    </xdr:to>
    <xdr:pic>
      <xdr:nvPicPr>
        <xdr:cNvPr id="2" name="logo avt y+k OK.jpg" descr="logo avt y+k OK.jpg"/>
        <xdr:cNvPicPr>
          <a:picLocks noChangeAspect="1"/>
        </xdr:cNvPicPr>
      </xdr:nvPicPr>
      <xdr:blipFill>
        <a:blip r:embed="rId1">
          <a:extLst/>
        </a:blip>
        <a:stretch>
          <a:fillRect/>
        </a:stretch>
      </xdr:blipFill>
      <xdr:spPr>
        <a:xfrm>
          <a:off x="7595455" y="2369349"/>
          <a:ext cx="1523790" cy="990801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xmlns:r="http://schemas.openxmlformats.org/officeDocument/2006/relationships" name="Tema di Office">
  <a:themeElements>
    <a:clrScheme name="Tema di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i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i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sx="100000" sy="100000" kx="0" ky="0" algn="b" rotWithShape="0" blurRad="38100" dist="20000" dir="540000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sx="100000" sy="100000" kx="0" ky="0" algn="b" rotWithShape="0" blurRad="38100" dist="20000" dir="540000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</Relationships>
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A1:G57"/>
  <sheetViews>
    <sheetView workbookViewId="0" showGridLines="0" defaultGridColor="1"/>
  </sheetViews>
  <sheetFormatPr defaultColWidth="8.83333" defaultRowHeight="12.75" customHeight="1" outlineLevelRow="0" outlineLevelCol="0"/>
  <cols>
    <col min="1" max="1" width="4.35156" style="1" customWidth="1"/>
    <col min="2" max="2" width="42.3516" style="1" customWidth="1"/>
    <col min="3" max="4" width="8.85156" style="1" customWidth="1"/>
    <col min="5" max="5" width="9.17188" style="1" customWidth="1"/>
    <col min="6" max="6" width="24.5" style="1" customWidth="1"/>
    <col min="7" max="7" width="28.1719" style="1" customWidth="1"/>
    <col min="8" max="256" width="8.85156" style="1" customWidth="1"/>
  </cols>
  <sheetData>
    <row r="1" ht="39.75" customHeight="1">
      <c r="A1" s="2"/>
      <c r="B1" t="s" s="3">
        <v>0</v>
      </c>
      <c r="C1" s="4"/>
      <c r="D1" s="4"/>
      <c r="E1" s="4"/>
      <c r="F1" s="4"/>
      <c r="G1" s="5"/>
    </row>
    <row r="2" ht="18" customHeight="1">
      <c r="A2" s="6"/>
      <c r="B2" t="s" s="7">
        <v>1</v>
      </c>
      <c r="C2" s="8"/>
      <c r="D2" s="9"/>
      <c r="E2" s="9"/>
      <c r="F2" t="s" s="10">
        <v>2</v>
      </c>
      <c r="G2" s="11"/>
    </row>
    <row r="3" ht="18" customHeight="1">
      <c r="A3" s="6"/>
      <c r="B3" t="s" s="12">
        <v>3</v>
      </c>
      <c r="C3" t="s" s="13">
        <v>4</v>
      </c>
      <c r="D3" s="14"/>
      <c r="E3" s="14"/>
      <c r="F3" t="s" s="15">
        <v>5</v>
      </c>
      <c r="G3" t="s" s="16">
        <v>6</v>
      </c>
    </row>
    <row r="4" ht="18" customHeight="1">
      <c r="A4" s="6"/>
      <c r="B4" t="s" s="12">
        <v>7</v>
      </c>
      <c r="C4" t="s" s="17">
        <v>8</v>
      </c>
      <c r="D4" s="18"/>
      <c r="E4" s="18"/>
      <c r="F4" s="18"/>
      <c r="G4" s="19"/>
    </row>
    <row r="5" ht="18" customHeight="1">
      <c r="A5" s="6"/>
      <c r="B5" t="s" s="12">
        <v>9</v>
      </c>
      <c r="C5" t="s" s="13">
        <v>6</v>
      </c>
      <c r="D5" s="14"/>
      <c r="E5" s="14"/>
      <c r="F5" s="14"/>
      <c r="G5" s="20"/>
    </row>
    <row r="6" ht="18" customHeight="1">
      <c r="A6" s="6"/>
      <c r="B6" t="s" s="12">
        <v>10</v>
      </c>
      <c r="C6" t="s" s="21">
        <v>11</v>
      </c>
      <c r="D6" s="18"/>
      <c r="E6" s="18"/>
      <c r="F6" s="18"/>
      <c r="G6" s="19"/>
    </row>
    <row r="7" ht="30.75" customHeight="1">
      <c r="A7" s="6"/>
      <c r="B7" t="s" s="22">
        <v>12</v>
      </c>
      <c r="C7" t="s" s="23">
        <v>13</v>
      </c>
      <c r="D7" s="24"/>
      <c r="E7" s="24"/>
      <c r="F7" s="24"/>
      <c r="G7" s="25"/>
    </row>
    <row r="8" ht="18" customHeight="1">
      <c r="A8" s="6"/>
      <c r="B8" s="26"/>
      <c r="C8" s="27"/>
      <c r="D8" s="28"/>
      <c r="E8" s="28"/>
      <c r="F8" s="28"/>
      <c r="G8" s="29"/>
    </row>
    <row r="9" ht="16" customHeight="1">
      <c r="A9" s="6"/>
      <c r="B9" s="30"/>
      <c r="C9" s="31"/>
      <c r="D9" s="31"/>
      <c r="E9" s="31"/>
      <c r="F9" s="31"/>
      <c r="G9" s="32"/>
    </row>
    <row r="10" ht="18" customHeight="1">
      <c r="A10" s="6"/>
      <c r="B10" t="s" s="33">
        <v>14</v>
      </c>
      <c r="C10" s="34"/>
      <c r="D10" s="35"/>
      <c r="E10" s="35"/>
      <c r="F10" t="s" s="36">
        <v>15</v>
      </c>
      <c r="G10" s="32"/>
    </row>
    <row r="11" ht="24.65" customHeight="1">
      <c r="A11" s="6"/>
      <c r="B11" t="s" s="37">
        <v>16</v>
      </c>
      <c r="C11" s="38">
        <v>430</v>
      </c>
      <c r="D11" s="39"/>
      <c r="E11" s="35"/>
      <c r="F11" t="s" s="40">
        <v>17</v>
      </c>
      <c r="G11" s="32"/>
    </row>
    <row r="12" ht="16" customHeight="1">
      <c r="A12" s="6"/>
      <c r="B12" s="41"/>
      <c r="C12" s="28"/>
      <c r="D12" s="35"/>
      <c r="E12" s="35"/>
      <c r="F12" s="35"/>
      <c r="G12" s="32"/>
    </row>
    <row r="13" ht="16" customHeight="1">
      <c r="A13" s="6"/>
      <c r="B13" t="s" s="33">
        <v>18</v>
      </c>
      <c r="C13" s="34"/>
      <c r="D13" s="35"/>
      <c r="E13" s="35"/>
      <c r="F13" s="42"/>
      <c r="G13" s="43"/>
    </row>
    <row r="14" ht="15" customHeight="1">
      <c r="A14" s="6"/>
      <c r="B14" t="s" s="44">
        <v>19</v>
      </c>
      <c r="C14" s="45">
        <v>6.1</v>
      </c>
      <c r="D14" s="39"/>
      <c r="E14" s="46"/>
      <c r="F14" t="s" s="47">
        <v>20</v>
      </c>
      <c r="G14" t="s" s="48">
        <v>21</v>
      </c>
    </row>
    <row r="15" ht="15" customHeight="1">
      <c r="A15" s="6"/>
      <c r="B15" t="s" s="49">
        <v>22</v>
      </c>
      <c r="C15" s="45">
        <v>1.76</v>
      </c>
      <c r="D15" s="39"/>
      <c r="E15" s="50"/>
      <c r="F15" s="51"/>
      <c r="G15" s="52"/>
    </row>
    <row r="16" ht="27" customHeight="1">
      <c r="A16" s="6"/>
      <c r="B16" t="s" s="53">
        <v>23</v>
      </c>
      <c r="C16" s="54">
        <v>4.69</v>
      </c>
      <c r="D16" s="39"/>
      <c r="E16" s="50"/>
      <c r="F16" s="51"/>
      <c r="G16" s="52"/>
    </row>
    <row r="17" ht="27" customHeight="1">
      <c r="A17" s="6"/>
      <c r="B17" t="s" s="55">
        <v>24</v>
      </c>
      <c r="C17" s="45">
        <v>4.72</v>
      </c>
      <c r="D17" s="39"/>
      <c r="E17" s="46"/>
      <c r="F17" s="56">
        <f>SUM((C16*C18))*C20</f>
        <v>16.884</v>
      </c>
      <c r="G17" s="57">
        <f>SUM((F31/3))</f>
        <v>5.746070443727923</v>
      </c>
    </row>
    <row r="18" ht="15" customHeight="1">
      <c r="A18" s="6"/>
      <c r="B18" t="s" s="49">
        <v>25</v>
      </c>
      <c r="C18" s="58">
        <v>1.2</v>
      </c>
      <c r="D18" s="39"/>
      <c r="E18" s="50"/>
      <c r="F18" s="59"/>
      <c r="G18" s="60"/>
    </row>
    <row r="19" ht="15" customHeight="1">
      <c r="A19" s="6"/>
      <c r="B19" t="s" s="61">
        <v>26</v>
      </c>
      <c r="C19" s="45">
        <v>3.65</v>
      </c>
      <c r="D19" s="39"/>
      <c r="E19" s="50"/>
      <c r="F19" s="59"/>
      <c r="G19" s="62"/>
    </row>
    <row r="20" ht="15" customHeight="1">
      <c r="A20" s="6"/>
      <c r="B20" t="s" s="49">
        <v>27</v>
      </c>
      <c r="C20" s="58">
        <v>3</v>
      </c>
      <c r="D20" s="39"/>
      <c r="E20" s="46"/>
      <c r="F20" t="s" s="63">
        <v>28</v>
      </c>
      <c r="G20" s="64"/>
    </row>
    <row r="21" ht="15" customHeight="1">
      <c r="A21" s="6"/>
      <c r="B21" t="s" s="61">
        <v>29</v>
      </c>
      <c r="C21" s="45">
        <v>0.53</v>
      </c>
      <c r="D21" s="39"/>
      <c r="E21" s="46"/>
      <c r="F21" s="65">
        <f>SUM(((F17*3)/100))+F17</f>
        <v>17.39052</v>
      </c>
      <c r="G21" s="66"/>
    </row>
    <row r="22" ht="15" customHeight="1">
      <c r="A22" s="6"/>
      <c r="B22" t="s" s="49">
        <v>30</v>
      </c>
      <c r="C22" s="67">
        <v>0.0433</v>
      </c>
      <c r="D22" s="68"/>
      <c r="E22" s="50"/>
      <c r="F22" t="s" s="63">
        <v>31</v>
      </c>
      <c r="G22" s="64"/>
    </row>
    <row r="23" ht="15" customHeight="1">
      <c r="A23" s="6"/>
      <c r="B23" s="69"/>
      <c r="C23" s="70"/>
      <c r="D23" s="35"/>
      <c r="E23" s="50"/>
      <c r="F23" s="71">
        <f>C11*C22</f>
        <v>18.619</v>
      </c>
      <c r="G23" s="72"/>
    </row>
    <row r="24" ht="12.75" customHeight="1">
      <c r="A24" s="6"/>
      <c r="B24" s="73"/>
      <c r="C24" s="35"/>
      <c r="D24" s="35"/>
      <c r="E24" s="35"/>
      <c r="F24" s="74"/>
      <c r="G24" s="29"/>
    </row>
    <row r="25" ht="16" customHeight="1">
      <c r="A25" s="6"/>
      <c r="B25" t="s" s="33">
        <v>32</v>
      </c>
      <c r="C25" s="34"/>
      <c r="D25" s="35"/>
      <c r="E25" s="75">
        <f>SUM(((C26+C28)+C29))/2</f>
        <v>8.565000000000001</v>
      </c>
      <c r="F25" s="42"/>
      <c r="G25" s="76"/>
    </row>
    <row r="26" ht="15" customHeight="1">
      <c r="A26" s="6"/>
      <c r="B26" t="s" s="77">
        <v>33</v>
      </c>
      <c r="C26" s="78">
        <v>5.74</v>
      </c>
      <c r="D26" s="39"/>
      <c r="E26" s="79">
        <f>SUM(((C27+C30)+C29))/2</f>
        <v>5.59</v>
      </c>
      <c r="F26" t="s" s="80">
        <v>34</v>
      </c>
      <c r="G26" t="s" s="81">
        <v>35</v>
      </c>
    </row>
    <row r="27" ht="15" customHeight="1">
      <c r="A27" s="6"/>
      <c r="B27" t="s" s="82">
        <v>36</v>
      </c>
      <c r="C27" s="78">
        <v>4.53</v>
      </c>
      <c r="D27" s="39"/>
      <c r="E27" s="83">
        <f>SUM(((C31+C26)+C30))/2</f>
        <v>7.07</v>
      </c>
      <c r="F27" s="84">
        <f>SQRT((((E25*(E25-C26))*(E25-C28))*(E25-C29)))+SQRT((((E26*(E26-C27))*(E26-C30))*(E26-C29)))</f>
        <v>17.23558266198369</v>
      </c>
      <c r="G27" s="85">
        <f>SQRT((((E27*(E27-C26))*(E27-C30))*(E27-C31)))+SQRT((((E28*(E28-C27))*(E28-C31))*(E28-C28)))</f>
        <v>17.24084000038385</v>
      </c>
    </row>
    <row r="28" ht="15" customHeight="1">
      <c r="A28" s="6"/>
      <c r="B28" t="s" s="61">
        <v>37</v>
      </c>
      <c r="C28" s="78">
        <v>6.29</v>
      </c>
      <c r="D28" s="39"/>
      <c r="E28" s="83">
        <f>SUM(((C28+C27)+C31))/2</f>
        <v>8.835000000000001</v>
      </c>
      <c r="F28" s="51"/>
      <c r="G28" s="52"/>
    </row>
    <row r="29" ht="15" customHeight="1">
      <c r="A29" s="6"/>
      <c r="B29" t="s" s="61">
        <v>38</v>
      </c>
      <c r="C29" s="78">
        <v>5.1</v>
      </c>
      <c r="D29" s="39"/>
      <c r="E29" s="83"/>
      <c r="F29" s="51"/>
      <c r="G29" s="20"/>
    </row>
    <row r="30" ht="15" customHeight="1">
      <c r="A30" s="6"/>
      <c r="B30" t="s" s="61">
        <v>39</v>
      </c>
      <c r="C30" s="78">
        <v>1.55</v>
      </c>
      <c r="D30" s="39"/>
      <c r="E30" s="46"/>
      <c r="F30" t="s" s="86">
        <v>40</v>
      </c>
      <c r="G30" s="87"/>
    </row>
    <row r="31" ht="15" customHeight="1">
      <c r="A31" s="6"/>
      <c r="B31" t="s" s="61">
        <v>41</v>
      </c>
      <c r="C31" s="78">
        <v>6.85</v>
      </c>
      <c r="D31" s="68"/>
      <c r="E31" s="46"/>
      <c r="F31" s="88">
        <f>SUM((F27+G27))/2</f>
        <v>17.23821133118377</v>
      </c>
      <c r="G31" s="87"/>
    </row>
    <row r="32" ht="13" customHeight="1">
      <c r="A32" s="6"/>
      <c r="B32" s="89"/>
      <c r="C32" s="28"/>
      <c r="D32" s="35"/>
      <c r="E32" s="35"/>
      <c r="F32" s="28"/>
      <c r="G32" s="90"/>
    </row>
    <row r="33" ht="16" customHeight="1">
      <c r="A33" s="6"/>
      <c r="B33" t="s" s="33">
        <v>42</v>
      </c>
      <c r="C33" s="34"/>
      <c r="D33" s="35"/>
      <c r="E33" s="75">
        <f>SUM(((C34+C36)+C37))/2</f>
        <v>0</v>
      </c>
      <c r="F33" s="42"/>
      <c r="G33" s="91"/>
    </row>
    <row r="34" ht="15" customHeight="1">
      <c r="A34" s="6"/>
      <c r="B34" t="s" s="77">
        <v>33</v>
      </c>
      <c r="C34" s="92"/>
      <c r="D34" s="39"/>
      <c r="E34" s="79">
        <f>SUM(((C35+C38)+C37))/2</f>
        <v>0</v>
      </c>
      <c r="F34" t="s" s="93">
        <v>43</v>
      </c>
      <c r="G34" t="s" s="94">
        <v>44</v>
      </c>
    </row>
    <row r="35" ht="15" customHeight="1">
      <c r="A35" s="6"/>
      <c r="B35" t="s" s="61">
        <v>36</v>
      </c>
      <c r="C35" s="92"/>
      <c r="D35" s="39"/>
      <c r="E35" s="83">
        <f>SUM(((C34+C39)+C38))/2</f>
        <v>0</v>
      </c>
      <c r="F35" s="95">
        <f>SQRT((((E33*(E33-C34))*(E33-C36))*(E33-C37)))+SQRT((((E34*(E34-C35))*(E34-C38))*(E34-C37)))</f>
        <v>0</v>
      </c>
      <c r="G35" s="96">
        <f>SQRT((((E35*(E35-C34))*(E35-C38))*(E35-C39)))+SQRT((((E36*(E36-C35))*(E36-C39))*(E36-C36)))</f>
        <v>0</v>
      </c>
    </row>
    <row r="36" ht="15" customHeight="1">
      <c r="A36" s="6"/>
      <c r="B36" t="s" s="61">
        <v>37</v>
      </c>
      <c r="C36" s="92"/>
      <c r="D36" s="39"/>
      <c r="E36" s="79">
        <f>SUM(((C35+C39)+C36))/2</f>
        <v>0</v>
      </c>
      <c r="F36" s="51"/>
      <c r="G36" s="52"/>
    </row>
    <row r="37" ht="15" customHeight="1">
      <c r="A37" s="6"/>
      <c r="B37" t="s" s="61">
        <v>38</v>
      </c>
      <c r="C37" s="92"/>
      <c r="D37" s="39"/>
      <c r="E37" s="83"/>
      <c r="F37" s="51"/>
      <c r="G37" s="20"/>
    </row>
    <row r="38" ht="15" customHeight="1">
      <c r="A38" s="6"/>
      <c r="B38" t="s" s="61">
        <v>39</v>
      </c>
      <c r="C38" s="92"/>
      <c r="D38" s="39"/>
      <c r="E38" s="97">
        <f>SUM(((C39+C35)+C36))/2</f>
        <v>0</v>
      </c>
      <c r="F38" t="s" s="98">
        <v>45</v>
      </c>
      <c r="G38" s="64"/>
    </row>
    <row r="39" ht="15" customHeight="1">
      <c r="A39" s="6"/>
      <c r="B39" t="s" s="61">
        <v>41</v>
      </c>
      <c r="C39" s="92"/>
      <c r="D39" s="39"/>
      <c r="E39" s="46"/>
      <c r="F39" s="99">
        <f>SUM((F35+G35))/2</f>
        <v>0</v>
      </c>
      <c r="G39" s="87"/>
    </row>
    <row r="40" ht="13" customHeight="1">
      <c r="A40" s="6"/>
      <c r="B40" s="100"/>
      <c r="C40" s="101"/>
      <c r="D40" s="102"/>
      <c r="E40" s="35"/>
      <c r="F40" s="103"/>
      <c r="G40" s="104"/>
    </row>
    <row r="41" ht="16" customHeight="1">
      <c r="A41" s="6"/>
      <c r="B41" t="s" s="33">
        <v>46</v>
      </c>
      <c r="C41" t="s" s="105">
        <v>47</v>
      </c>
      <c r="D41" t="s" s="105">
        <v>48</v>
      </c>
      <c r="E41" s="106">
        <f>SUM(((C42+C43)+C44))/2</f>
        <v>4.725</v>
      </c>
      <c r="F41" t="s" s="93">
        <v>49</v>
      </c>
      <c r="G41" t="s" s="94">
        <v>50</v>
      </c>
    </row>
    <row r="42" ht="15" customHeight="1">
      <c r="A42" s="6"/>
      <c r="B42" t="s" s="77">
        <v>51</v>
      </c>
      <c r="C42" s="107">
        <v>4.34</v>
      </c>
      <c r="D42" s="108"/>
      <c r="E42" s="109">
        <f>SUM(((D42+D43)+D44))/2</f>
        <v>0</v>
      </c>
      <c r="F42" s="110">
        <f>SQRT((((E41*(E41-C42))*(E41-C43))*(E41-C44)))</f>
        <v>2.785967544565979</v>
      </c>
      <c r="G42" s="111">
        <f>SQRT((((E42*(E42-D42))*(E42-D43))*(E42-D44)))</f>
        <v>0</v>
      </c>
    </row>
    <row r="43" ht="15" customHeight="1">
      <c r="A43" s="6"/>
      <c r="B43" t="s" s="61">
        <v>52</v>
      </c>
      <c r="C43" s="78">
        <v>1.89</v>
      </c>
      <c r="D43" s="112"/>
      <c r="E43" s="113"/>
      <c r="F43" s="114"/>
      <c r="G43" s="115"/>
    </row>
    <row r="44" ht="15" customHeight="1">
      <c r="A44" s="6"/>
      <c r="B44" t="s" s="61">
        <v>53</v>
      </c>
      <c r="C44" s="78">
        <v>3.22</v>
      </c>
      <c r="D44" s="112"/>
      <c r="E44" s="113"/>
      <c r="F44" s="116"/>
      <c r="G44" s="117"/>
    </row>
    <row r="45" ht="13" customHeight="1">
      <c r="A45" s="6"/>
      <c r="B45" s="118"/>
      <c r="C45" s="28"/>
      <c r="D45" s="28"/>
      <c r="E45" s="35"/>
      <c r="F45" s="103"/>
      <c r="G45" s="104"/>
    </row>
    <row r="46" ht="18" customHeight="1">
      <c r="A46" s="6"/>
      <c r="B46" t="s" s="12">
        <v>54</v>
      </c>
      <c r="C46" s="39"/>
      <c r="D46" s="35"/>
      <c r="E46" s="46"/>
      <c r="F46" t="s" s="119">
        <v>55</v>
      </c>
      <c r="G46" s="120"/>
    </row>
    <row r="47" ht="12.75" customHeight="1">
      <c r="A47" s="6"/>
      <c r="B47" s="121"/>
      <c r="C47" s="35"/>
      <c r="D47" s="35"/>
      <c r="E47" s="35"/>
      <c r="F47" s="28"/>
      <c r="G47" s="90"/>
    </row>
    <row r="48" ht="12.75" customHeight="1">
      <c r="A48" s="6"/>
      <c r="B48" s="122"/>
      <c r="C48" s="35"/>
      <c r="D48" s="35"/>
      <c r="E48" s="42"/>
      <c r="F48" s="42"/>
      <c r="G48" s="123"/>
    </row>
    <row r="49" ht="16" customHeight="1">
      <c r="A49" s="6"/>
      <c r="B49" t="s" s="33">
        <v>56</v>
      </c>
      <c r="C49" s="34"/>
      <c r="D49" s="46"/>
      <c r="E49" t="s" s="124">
        <v>57</v>
      </c>
      <c r="F49" s="125"/>
      <c r="G49" s="29"/>
    </row>
    <row r="50" ht="15" customHeight="1">
      <c r="A50" s="6"/>
      <c r="B50" t="s" s="77">
        <v>58</v>
      </c>
      <c r="C50" s="126">
        <v>3</v>
      </c>
      <c r="D50" s="113"/>
      <c r="E50" s="127"/>
      <c r="F50" s="128"/>
      <c r="G50" s="129"/>
    </row>
    <row r="51" ht="15" customHeight="1">
      <c r="A51" s="6"/>
      <c r="B51" t="s" s="61">
        <v>59</v>
      </c>
      <c r="C51" s="126">
        <v>3.1</v>
      </c>
      <c r="D51" s="113"/>
      <c r="E51" t="s" s="130">
        <v>60</v>
      </c>
      <c r="F51" s="131"/>
      <c r="G51" s="132"/>
    </row>
    <row r="52" ht="15" customHeight="1">
      <c r="A52" s="6"/>
      <c r="B52" t="s" s="61">
        <v>61</v>
      </c>
      <c r="C52" s="126">
        <v>3.25</v>
      </c>
      <c r="D52" s="133"/>
      <c r="E52" t="s" s="134">
        <v>62</v>
      </c>
      <c r="F52" s="135"/>
      <c r="G52" s="136"/>
    </row>
    <row r="53" ht="15" customHeight="1">
      <c r="A53" s="6"/>
      <c r="B53" s="89"/>
      <c r="C53" s="137"/>
      <c r="D53" s="138"/>
      <c r="E53" s="139"/>
      <c r="F53" s="131"/>
      <c r="G53" s="132"/>
    </row>
    <row r="54" ht="16" customHeight="1">
      <c r="A54" s="140"/>
      <c r="B54" t="s" s="33">
        <v>63</v>
      </c>
      <c r="C54" s="34"/>
      <c r="D54" s="50"/>
      <c r="E54" s="39"/>
      <c r="F54" s="141"/>
      <c r="G54" s="142"/>
    </row>
    <row r="55" ht="15" customHeight="1">
      <c r="A55" s="140"/>
      <c r="B55" t="s" s="77">
        <v>58</v>
      </c>
      <c r="C55" s="143">
        <v>0.0433</v>
      </c>
      <c r="D55" s="144"/>
      <c r="E55" s="39"/>
      <c r="F55" s="141"/>
      <c r="G55" s="142"/>
    </row>
    <row r="56" ht="15" customHeight="1">
      <c r="A56" s="140"/>
      <c r="B56" t="s" s="61">
        <v>59</v>
      </c>
      <c r="C56" s="143">
        <v>0.0441</v>
      </c>
      <c r="D56" s="144"/>
      <c r="E56" s="145"/>
      <c r="F56" s="146"/>
      <c r="G56" s="147"/>
    </row>
    <row r="57" ht="15" customHeight="1">
      <c r="A57" s="148"/>
      <c r="B57" t="s" s="149">
        <v>61</v>
      </c>
      <c r="C57" s="150">
        <v>0.0268</v>
      </c>
      <c r="D57" s="151"/>
      <c r="E57" s="152"/>
      <c r="F57" s="153"/>
      <c r="G57" s="154"/>
    </row>
  </sheetData>
  <mergeCells count="34">
    <mergeCell ref="F42:F44"/>
    <mergeCell ref="G42:G44"/>
    <mergeCell ref="F27:F29"/>
    <mergeCell ref="E49:G49"/>
    <mergeCell ref="G27:G29"/>
    <mergeCell ref="F30:G30"/>
    <mergeCell ref="F31:G31"/>
    <mergeCell ref="F35:F37"/>
    <mergeCell ref="G35:G37"/>
    <mergeCell ref="F38:G38"/>
    <mergeCell ref="F39:G39"/>
    <mergeCell ref="F20:G20"/>
    <mergeCell ref="F21:G21"/>
    <mergeCell ref="C6:G6"/>
    <mergeCell ref="F14:F16"/>
    <mergeCell ref="G14:G16"/>
    <mergeCell ref="C7:G7"/>
    <mergeCell ref="F22:G22"/>
    <mergeCell ref="F23:G23"/>
    <mergeCell ref="B1:G1"/>
    <mergeCell ref="C2:E2"/>
    <mergeCell ref="C3:E3"/>
    <mergeCell ref="C4:G4"/>
    <mergeCell ref="C5:G5"/>
    <mergeCell ref="F17:F19"/>
    <mergeCell ref="G17:G19"/>
    <mergeCell ref="E56:G56"/>
    <mergeCell ref="E57:G57"/>
    <mergeCell ref="E50:G50"/>
    <mergeCell ref="E51:G51"/>
    <mergeCell ref="E52:G52"/>
    <mergeCell ref="E53:G53"/>
    <mergeCell ref="E54:G54"/>
    <mergeCell ref="E55:G55"/>
  </mergeCells>
  <pageMargins left="0.23622" right="0.23622" top="0.748031" bottom="0.748031" header="0.314961" footer="0.314961"/>
  <pageSetup firstPageNumber="1" fitToHeight="1" fitToWidth="1" scale="100" useFirstPageNumber="0" orientation="portrait" pageOrder="downThenOver"/>
  <headerFooter>
    <oddFooter>&amp;C&amp;"Helvetica Neue,Regular"&amp;11&amp;K000000&amp;P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