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<sst xmlns="http://schemas.openxmlformats.org/spreadsheetml/2006/main" count="68" uniqueCount="59">
  <si>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</si>
  <si>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</si>
  <si>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</si>
  <si>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</si>
  <si>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</si>
  <si>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</si>
  <si>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</si>
  <si>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</si>
  <si>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</si>
  <si>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</si>
  <si>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</si>
  <si>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</si>
  <si>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</si>
  <si>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</si>
  <si>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</si>
  <si>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</si>
  <si>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</si>
  <si>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</si>
  <si>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</si>
  <si>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</si>
  <si>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</si>
  <si>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</si>
  <si>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</si>
  <si>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</si>
  <si>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</si>
  <si>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</si>
  <si>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</si>
  <si>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</si>
  <si>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Diagonale 1</t>
  </si>
  <si>
    <t>N.Velico</t>
  </si>
  <si>
    <t>Diagonale 2</t>
  </si>
  <si>
    <t>Cantiere</t>
  </si>
  <si>
    <t>Paron</t>
  </si>
  <si>
    <t>Superficie Maestra</t>
  </si>
  <si>
    <t>Flocco 2</t>
  </si>
  <si>
    <t>Picco escluso allunamento</t>
  </si>
  <si>
    <t>Anno Costruz.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</si>
  <si>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</si>
  <si>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</si>
  <si>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</si>
  <si>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</si>
  <si>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</si>
  <si>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</si>
  <si>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</si>
  <si>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</si>
  <si>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</si>
  <si>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</si>
  <si>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</si>
  <si>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</si>
  <si>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</si>
  <si>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</si>
  <si>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</si>
  <si>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Scheda Barca - aggiornato aprile 2012</t>
  </si>
  <si>
    <t>bragagna</t>
  </si>
  <si>
    <t>attilia</t>
  </si>
  <si>
    <t>F.lli Rossetti - Chioggia</t>
  </si>
  <si>
    <t>Righetti Giorgio</t>
  </si>
  <si>
    <t>Giorgio Righetti</t>
  </si>
  <si>
    <t>Alberto Belli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</si>
</sst>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\,\ mmmm\ dd\,\ yyyy;@"/>
    <numFmt numFmtId="165" formatCode="mmmm\ yyyy;@"/>
  </numFmts>
  <fonts count="30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2" fillId="2" borderId="1" applyNumberFormat="0" applyAlignment="0" applyProtection="0"/>
    <xf numFmtId="0" fontId="23" fillId="0" borderId="2" applyNumberFormat="0" applyFill="0" applyAlignment="0" applyProtection="0"/>
    <xf numFmtId="0" fontId="24" fillId="11" borderId="3" applyNumberFormat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0" fillId="4" borderId="4" applyNumberFormat="0" applyFont="0" applyAlignment="0" applyProtection="0"/>
    <xf numFmtId="0" fontId="21" fillId="2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left"/>
    </xf>
    <xf numFmtId="0" fontId="4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wrapText="1"/>
    </xf>
    <xf numFmtId="0" fontId="4" fillId="17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3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wrapText="1"/>
    </xf>
    <xf numFmtId="0" fontId="6" fillId="18" borderId="12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horizontal="center"/>
    </xf>
    <xf numFmtId="0" fontId="6" fillId="19" borderId="12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17" borderId="1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6" fillId="20" borderId="12" xfId="0" applyNumberFormat="1" applyFont="1" applyFill="1" applyBorder="1" applyAlignment="1">
      <alignment/>
    </xf>
    <xf numFmtId="0" fontId="7" fillId="20" borderId="12" xfId="0" applyNumberFormat="1" applyFont="1" applyFill="1" applyBorder="1" applyAlignment="1">
      <alignment/>
    </xf>
    <xf numFmtId="0" fontId="7" fillId="18" borderId="15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2" fontId="6" fillId="17" borderId="17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2" fontId="8" fillId="17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0" fontId="2" fillId="0" borderId="15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2" fontId="6" fillId="18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 wrapText="1"/>
    </xf>
    <xf numFmtId="2" fontId="8" fillId="18" borderId="1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3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2" fontId="8" fillId="20" borderId="12" xfId="0" applyNumberFormat="1" applyFont="1" applyFill="1" applyBorder="1" applyAlignment="1">
      <alignment horizontal="center" vertical="center" wrapText="1"/>
    </xf>
    <xf numFmtId="0" fontId="0" fillId="20" borderId="20" xfId="0" applyNumberFormat="1" applyFont="1" applyFill="1" applyBorder="1" applyAlignment="1">
      <alignment wrapText="1"/>
    </xf>
    <xf numFmtId="2" fontId="8" fillId="19" borderId="20" xfId="0" applyNumberFormat="1" applyFont="1" applyFill="1" applyBorder="1" applyAlignment="1">
      <alignment horizontal="center" vertical="center"/>
    </xf>
    <xf numFmtId="2" fontId="6" fillId="19" borderId="17" xfId="0" applyNumberFormat="1" applyFont="1" applyFill="1" applyBorder="1" applyAlignment="1">
      <alignment horizontal="center" vertical="center"/>
    </xf>
    <xf numFmtId="2" fontId="6" fillId="19" borderId="20" xfId="0" applyNumberFormat="1" applyFont="1" applyFill="1" applyBorder="1" applyAlignment="1">
      <alignment horizontal="center" vertical="center"/>
    </xf>
    <xf numFmtId="2" fontId="8" fillId="19" borderId="1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zoomScalePageLayoutView="0" workbookViewId="0" topLeftCell="A1">
      <selection activeCell="E29" sqref="E29"/>
    </sheetView>
  </sheetViews>
  <sheetFormatPr defaultColWidth="8.8515625" defaultRowHeight="12.75" customHeight="1"/>
  <cols>
    <col min="1" max="1" width="4.28125" style="0" customWidth="1"/>
    <col min="2" max="2" width="39.7109375" style="0" customWidth="1"/>
    <col min="3" max="4" width="8.8515625" style="0" customWidth="1"/>
    <col min="5" max="7" width="20.7109375" style="0" customWidth="1"/>
    <col min="8" max="8" width="38.421875" style="0" customWidth="1"/>
  </cols>
  <sheetData>
    <row r="2" spans="2:7" ht="12.75">
      <c r="B2" s="1"/>
      <c r="C2" s="1"/>
      <c r="D2" s="1"/>
      <c r="E2" s="1"/>
      <c r="F2" s="1"/>
      <c r="G2" s="1"/>
    </row>
    <row r="3" spans="1:8" ht="15">
      <c r="A3" s="2"/>
      <c r="B3" s="3" t="s">
        <v>13</v>
      </c>
      <c r="C3" s="60">
        <v>41011</v>
      </c>
      <c r="D3" s="61"/>
      <c r="E3" s="62"/>
      <c r="F3" s="3" t="s">
        <v>29</v>
      </c>
      <c r="G3" s="5">
        <v>100</v>
      </c>
      <c r="H3" s="6"/>
    </row>
    <row r="4" spans="1:8" ht="15">
      <c r="A4" s="2"/>
      <c r="B4" s="3" t="s">
        <v>22</v>
      </c>
      <c r="C4" s="63" t="s">
        <v>53</v>
      </c>
      <c r="D4" s="61"/>
      <c r="E4" s="62"/>
      <c r="F4" s="3" t="s">
        <v>36</v>
      </c>
      <c r="G4" s="8">
        <v>25659</v>
      </c>
      <c r="H4" s="6"/>
    </row>
    <row r="5" spans="1:8" ht="15">
      <c r="A5" s="2"/>
      <c r="B5" s="3" t="s">
        <v>14</v>
      </c>
      <c r="C5" s="64" t="s">
        <v>54</v>
      </c>
      <c r="D5" s="61"/>
      <c r="E5" s="61"/>
      <c r="F5" s="61"/>
      <c r="G5" s="62"/>
      <c r="H5" s="6"/>
    </row>
    <row r="6" spans="1:8" ht="15">
      <c r="A6" s="2"/>
      <c r="B6" s="3" t="s">
        <v>31</v>
      </c>
      <c r="C6" s="65" t="s">
        <v>55</v>
      </c>
      <c r="D6" s="61"/>
      <c r="E6" s="61"/>
      <c r="F6" s="61"/>
      <c r="G6" s="62"/>
      <c r="H6" s="6"/>
    </row>
    <row r="7" spans="1:8" ht="15">
      <c r="A7" s="2"/>
      <c r="B7" s="3" t="s">
        <v>32</v>
      </c>
      <c r="C7" s="65" t="s">
        <v>56</v>
      </c>
      <c r="D7" s="61"/>
      <c r="E7" s="61"/>
      <c r="F7" s="61"/>
      <c r="G7" s="62"/>
      <c r="H7" s="6"/>
    </row>
    <row r="8" spans="1:8" ht="15">
      <c r="A8" s="2"/>
      <c r="B8" s="10"/>
      <c r="C8" s="11"/>
      <c r="D8" s="11"/>
      <c r="E8" s="11"/>
      <c r="F8" s="11"/>
      <c r="G8" s="12"/>
      <c r="H8" s="6"/>
    </row>
    <row r="9" spans="1:8" ht="18">
      <c r="A9" s="2"/>
      <c r="B9" s="3" t="s">
        <v>1</v>
      </c>
      <c r="C9" s="13"/>
      <c r="F9" s="14" t="s">
        <v>8</v>
      </c>
      <c r="G9" s="15"/>
      <c r="H9" s="6"/>
    </row>
    <row r="10" spans="1:8" ht="25.5">
      <c r="A10" s="2"/>
      <c r="B10" s="16" t="s">
        <v>10</v>
      </c>
      <c r="C10" s="17">
        <v>1072</v>
      </c>
      <c r="D10" s="6"/>
      <c r="F10" s="18" t="s">
        <v>52</v>
      </c>
      <c r="G10" s="15"/>
      <c r="H10" s="6"/>
    </row>
    <row r="11" spans="1:8" ht="15">
      <c r="A11" s="2"/>
      <c r="B11" s="19"/>
      <c r="C11" s="20"/>
      <c r="G11" s="15"/>
      <c r="H11" s="6"/>
    </row>
    <row r="12" spans="1:8" ht="15">
      <c r="A12" s="2"/>
      <c r="B12" s="3" t="s">
        <v>38</v>
      </c>
      <c r="C12" s="13"/>
      <c r="F12" s="1"/>
      <c r="G12" s="21"/>
      <c r="H12" s="6"/>
    </row>
    <row r="13" spans="1:8" ht="12.75">
      <c r="A13" s="2"/>
      <c r="B13" s="22" t="s">
        <v>46</v>
      </c>
      <c r="C13" s="23">
        <v>730</v>
      </c>
      <c r="D13" s="6"/>
      <c r="E13" s="2"/>
      <c r="F13" s="70" t="s">
        <v>39</v>
      </c>
      <c r="G13" s="70" t="s">
        <v>12</v>
      </c>
      <c r="H13" s="58"/>
    </row>
    <row r="14" spans="1:8" ht="12.75">
      <c r="A14" s="2"/>
      <c r="B14" s="22" t="s">
        <v>23</v>
      </c>
      <c r="C14" s="23">
        <v>180</v>
      </c>
      <c r="D14" s="6"/>
      <c r="F14" s="59"/>
      <c r="G14" s="71"/>
      <c r="H14" s="59"/>
    </row>
    <row r="15" spans="1:7" ht="38.25">
      <c r="A15" s="2"/>
      <c r="B15" s="24" t="s">
        <v>45</v>
      </c>
      <c r="C15" s="25">
        <v>670</v>
      </c>
      <c r="D15" s="6"/>
      <c r="F15" s="59"/>
      <c r="G15" s="72"/>
    </row>
    <row r="16" spans="1:8" ht="25.5">
      <c r="A16" s="2"/>
      <c r="B16" s="16" t="s">
        <v>20</v>
      </c>
      <c r="C16" s="23">
        <v>674</v>
      </c>
      <c r="D16" s="6"/>
      <c r="E16" s="2"/>
      <c r="F16" s="66">
        <f>SUM((C15*C17))*C19</f>
        <v>309205</v>
      </c>
      <c r="G16" s="66">
        <f>SUM((F29/3))</f>
        <v>93443.5793115304</v>
      </c>
      <c r="H16" s="6"/>
    </row>
    <row r="17" spans="1:7" ht="12.75">
      <c r="A17" s="2"/>
      <c r="B17" s="22" t="s">
        <v>25</v>
      </c>
      <c r="C17" s="25">
        <v>142</v>
      </c>
      <c r="D17" s="6"/>
      <c r="F17" s="59"/>
      <c r="G17" s="59"/>
    </row>
    <row r="18" spans="1:7" ht="12.75">
      <c r="A18" s="2"/>
      <c r="B18" s="9" t="s">
        <v>11</v>
      </c>
      <c r="C18" s="23"/>
      <c r="D18" s="6"/>
      <c r="F18" s="59"/>
      <c r="G18" s="67"/>
    </row>
    <row r="19" spans="1:8" ht="12.75">
      <c r="A19" s="2"/>
      <c r="B19" s="22" t="s">
        <v>44</v>
      </c>
      <c r="C19" s="25">
        <v>3.25</v>
      </c>
      <c r="D19" s="6"/>
      <c r="E19" s="2"/>
      <c r="F19" s="68" t="s">
        <v>48</v>
      </c>
      <c r="G19" s="62"/>
      <c r="H19" s="6"/>
    </row>
    <row r="20" spans="1:8" ht="12.75">
      <c r="A20" s="2"/>
      <c r="B20" s="9" t="s">
        <v>41</v>
      </c>
      <c r="C20" s="23"/>
      <c r="D20" s="6"/>
      <c r="E20" s="2"/>
      <c r="F20" s="69">
        <f>SUM(((F16*3)/100))+F16</f>
        <v>318481.15</v>
      </c>
      <c r="G20" s="62"/>
      <c r="H20" s="6"/>
    </row>
    <row r="21" spans="1:8" ht="12.75" customHeight="1">
      <c r="A21" s="2"/>
      <c r="B21" s="22" t="s">
        <v>49</v>
      </c>
      <c r="C21" s="45">
        <v>0.0288</v>
      </c>
      <c r="F21" s="68" t="s">
        <v>47</v>
      </c>
      <c r="G21" s="62"/>
      <c r="H21" s="6"/>
    </row>
    <row r="22" spans="1:8" ht="12.75" customHeight="1">
      <c r="A22" s="2"/>
      <c r="B22" s="26"/>
      <c r="F22" s="80">
        <f>C10*C21</f>
        <v>30.8736</v>
      </c>
      <c r="G22" s="81"/>
      <c r="H22" s="6"/>
    </row>
    <row r="23" spans="1:8" ht="15">
      <c r="A23" s="2"/>
      <c r="B23" s="3" t="s">
        <v>21</v>
      </c>
      <c r="C23" s="13"/>
      <c r="E23" s="27">
        <f>SUM(((C24+C26)+C27))/2</f>
        <v>1074</v>
      </c>
      <c r="F23" s="1"/>
      <c r="G23" s="28"/>
      <c r="H23" s="6"/>
    </row>
    <row r="24" spans="1:8" ht="12.75">
      <c r="A24" s="2"/>
      <c r="B24" s="9" t="s">
        <v>35</v>
      </c>
      <c r="C24" s="29">
        <v>745</v>
      </c>
      <c r="D24" s="6"/>
      <c r="E24" s="30">
        <f>SUM(((C25+C28)+C27))/2</f>
        <v>738.5</v>
      </c>
      <c r="F24" s="31" t="s">
        <v>0</v>
      </c>
      <c r="G24" s="31" t="s">
        <v>2</v>
      </c>
      <c r="H24" s="6"/>
    </row>
    <row r="25" spans="1:8" ht="12.75">
      <c r="A25" s="2"/>
      <c r="B25" s="32" t="s">
        <v>17</v>
      </c>
      <c r="C25" s="29">
        <v>630</v>
      </c>
      <c r="D25" s="6"/>
      <c r="E25" s="33">
        <f>SUM(((C29+C24)+C28))/2</f>
        <v>933.5</v>
      </c>
      <c r="F25" s="83">
        <f>SQRT((((E23*(E23-C24))*(E23-C26))*(E23-C27)))+SQRT((((E24*(E24-C25))*(E24-C28))*(E24-C27)))</f>
        <v>282261.727777404</v>
      </c>
      <c r="G25" s="84">
        <f>SQRT((((E25*(E25-C24))*(E25-C28))*(E25-C29)))+SQRT((((E26*(E26-C25))*(E26-C29))*(E26-C26)))</f>
        <v>278399.74809177837</v>
      </c>
      <c r="H25" s="6"/>
    </row>
    <row r="26" spans="1:7" ht="12.75">
      <c r="A26" s="2"/>
      <c r="B26" s="9" t="s">
        <v>3</v>
      </c>
      <c r="C26" s="29">
        <v>758</v>
      </c>
      <c r="D26" s="6"/>
      <c r="E26" s="33">
        <f>SUM(((C26+C25)+C29))/2</f>
        <v>1154</v>
      </c>
      <c r="F26" s="59"/>
      <c r="G26" s="59"/>
    </row>
    <row r="27" spans="1:7" ht="12.75">
      <c r="A27" s="2"/>
      <c r="B27" s="9" t="s">
        <v>28</v>
      </c>
      <c r="C27" s="29">
        <v>645</v>
      </c>
      <c r="D27" s="6"/>
      <c r="E27" s="33"/>
      <c r="F27" s="59"/>
      <c r="G27" s="67"/>
    </row>
    <row r="28" spans="1:8" ht="12.75">
      <c r="A28" s="2"/>
      <c r="B28" s="9" t="s">
        <v>27</v>
      </c>
      <c r="C28" s="29">
        <v>202</v>
      </c>
      <c r="D28" s="6"/>
      <c r="E28" s="2"/>
      <c r="F28" s="56" t="s">
        <v>33</v>
      </c>
      <c r="G28" s="62"/>
      <c r="H28" s="6"/>
    </row>
    <row r="29" spans="1:8" ht="15.75">
      <c r="A29" s="2"/>
      <c r="B29" s="9" t="s">
        <v>30</v>
      </c>
      <c r="C29" s="29">
        <v>920</v>
      </c>
      <c r="E29" s="2"/>
      <c r="F29" s="85">
        <f>SUM((F25+G25))/2</f>
        <v>280330.7379345912</v>
      </c>
      <c r="G29" s="62"/>
      <c r="H29" s="6"/>
    </row>
    <row r="30" spans="1:8" ht="12.75">
      <c r="A30" s="2"/>
      <c r="B30" s="7"/>
      <c r="C30" s="20"/>
      <c r="F30" s="20"/>
      <c r="G30" s="12"/>
      <c r="H30" s="6"/>
    </row>
    <row r="31" spans="1:8" ht="15">
      <c r="A31" s="2"/>
      <c r="B31" s="3" t="s">
        <v>9</v>
      </c>
      <c r="C31" s="13"/>
      <c r="E31" s="27">
        <f>SUM(((C32+C34)+C35))/2</f>
        <v>0</v>
      </c>
      <c r="F31" s="1"/>
      <c r="G31" s="34"/>
      <c r="H31" s="6"/>
    </row>
    <row r="32" spans="1:8" ht="12.75">
      <c r="A32" s="2"/>
      <c r="B32" s="9" t="s">
        <v>35</v>
      </c>
      <c r="C32" s="35"/>
      <c r="D32" s="6"/>
      <c r="E32" s="30">
        <f>SUM(((C33+C36)+C35))/2</f>
        <v>0</v>
      </c>
      <c r="F32" s="23" t="s">
        <v>19</v>
      </c>
      <c r="G32" s="23" t="s">
        <v>18</v>
      </c>
      <c r="H32" s="6"/>
    </row>
    <row r="33" spans="1:8" ht="12.75">
      <c r="A33" s="2"/>
      <c r="B33" s="9" t="s">
        <v>17</v>
      </c>
      <c r="C33" s="35"/>
      <c r="D33" s="6"/>
      <c r="E33" s="33">
        <f>SUM(((C32+C37)+C36))/2</f>
        <v>0</v>
      </c>
      <c r="F33" s="55">
        <f>SQRT((((E31*(E31-C32))*(E31-C34))*(E31-C35)))+SQRT((((E32*(E32-C33))*(E32-C36))*(E32-C35)))</f>
        <v>0</v>
      </c>
      <c r="G33" s="55">
        <f>SQRT((((E33*(E33-C32))*(E33-C36))*(E33-C37)))+SQRT((((E34*(E34-C33))*(E34-C37))*(E34-C34)))</f>
        <v>0</v>
      </c>
      <c r="H33" s="6"/>
    </row>
    <row r="34" spans="1:7" ht="12.75">
      <c r="A34" s="2"/>
      <c r="B34" s="9" t="s">
        <v>3</v>
      </c>
      <c r="C34" s="35"/>
      <c r="D34" s="6"/>
      <c r="E34" s="27">
        <f>SUM(((C33+C37)+C34))/2</f>
        <v>0</v>
      </c>
      <c r="F34" s="59"/>
      <c r="G34" s="59"/>
    </row>
    <row r="35" spans="1:7" ht="12.75">
      <c r="A35" s="2"/>
      <c r="B35" s="9" t="s">
        <v>28</v>
      </c>
      <c r="C35" s="35"/>
      <c r="D35" s="6"/>
      <c r="E35" s="33"/>
      <c r="F35" s="59"/>
      <c r="G35" s="67"/>
    </row>
    <row r="36" spans="1:8" ht="12.75">
      <c r="A36" s="2"/>
      <c r="B36" s="9" t="s">
        <v>27</v>
      </c>
      <c r="C36" s="35"/>
      <c r="D36" s="6"/>
      <c r="E36" s="30">
        <f>SUM(((C37+C33)+C34))/2</f>
        <v>0</v>
      </c>
      <c r="F36" s="56" t="s">
        <v>43</v>
      </c>
      <c r="G36" s="62"/>
      <c r="H36" s="6"/>
    </row>
    <row r="37" spans="1:8" ht="15.75">
      <c r="A37" s="2"/>
      <c r="B37" s="9" t="s">
        <v>30</v>
      </c>
      <c r="C37" s="35"/>
      <c r="D37" s="6"/>
      <c r="E37" s="2"/>
      <c r="F37" s="57">
        <f>SUM((F33+G33))/2</f>
        <v>0</v>
      </c>
      <c r="G37" s="62"/>
      <c r="H37" s="6"/>
    </row>
    <row r="38" spans="1:8" ht="12.75">
      <c r="A38" s="2"/>
      <c r="B38" s="36"/>
      <c r="C38" s="4"/>
      <c r="D38" s="1"/>
      <c r="F38" s="4"/>
      <c r="G38" s="37"/>
      <c r="H38" s="6"/>
    </row>
    <row r="39" spans="1:8" ht="15">
      <c r="A39" s="2"/>
      <c r="B39" s="3" t="s">
        <v>7</v>
      </c>
      <c r="C39" s="23" t="s">
        <v>40</v>
      </c>
      <c r="D39" s="23" t="s">
        <v>34</v>
      </c>
      <c r="E39" s="38">
        <f>SUM(((C40+C41)+C42))/2</f>
        <v>0</v>
      </c>
      <c r="F39" s="31" t="s">
        <v>24</v>
      </c>
      <c r="G39" s="31" t="s">
        <v>15</v>
      </c>
      <c r="H39" s="6"/>
    </row>
    <row r="40" spans="1:8" ht="12.75">
      <c r="A40" s="2"/>
      <c r="B40" s="9" t="s">
        <v>6</v>
      </c>
      <c r="C40" s="29"/>
      <c r="D40" s="29"/>
      <c r="E40" s="38">
        <f>SUM(((D40+D41)+D42))/2</f>
        <v>0</v>
      </c>
      <c r="F40" s="82">
        <f>SQRT((((E39*(E39-C40))*(E39-C41))*(E39-C42)))</f>
        <v>0</v>
      </c>
      <c r="G40" s="82">
        <f>SQRT((((E40*(E40-D40))*(E40-D41))*(E40-D42)))</f>
        <v>0</v>
      </c>
      <c r="H40" s="6"/>
    </row>
    <row r="41" spans="1:7" ht="12.75">
      <c r="A41" s="2"/>
      <c r="B41" s="9" t="s">
        <v>26</v>
      </c>
      <c r="C41" s="29"/>
      <c r="D41" s="29"/>
      <c r="E41" s="6"/>
      <c r="F41" s="59"/>
      <c r="G41" s="59"/>
    </row>
    <row r="42" spans="1:7" ht="12.75">
      <c r="A42" s="2"/>
      <c r="B42" s="9" t="s">
        <v>4</v>
      </c>
      <c r="C42" s="29"/>
      <c r="D42" s="29"/>
      <c r="E42" s="6"/>
      <c r="F42" s="59"/>
      <c r="G42" s="59"/>
    </row>
    <row r="43" spans="1:8" ht="12.75">
      <c r="A43" s="2"/>
      <c r="B43" s="36"/>
      <c r="C43" s="20"/>
      <c r="D43" s="20"/>
      <c r="F43" s="1"/>
      <c r="G43" s="15"/>
      <c r="H43" s="6"/>
    </row>
    <row r="44" spans="1:8" ht="18">
      <c r="A44" s="2"/>
      <c r="B44" s="3"/>
      <c r="C44" s="6"/>
      <c r="E44" s="2"/>
      <c r="F44" s="39" t="str">
        <f>IF((F25&lt;1),"CATEGORIA",IF((F25&lt;=15.5),"MARRONE (A)",IF((F25&lt;=18),"VERDE (B)",IF((F25&lt;=21),"GIALLA (C)",IF((F25&lt;=25),"BLU (D)",IF((F25&gt;25),"ARANCIO (E)"))))))</f>
        <v>ARANCIO (E)</v>
      </c>
      <c r="G44" s="40"/>
      <c r="H44" s="6"/>
    </row>
    <row r="45" spans="1:8" ht="12.75">
      <c r="A45" s="2"/>
      <c r="B45" s="41"/>
      <c r="F45" s="20"/>
      <c r="G45" s="15"/>
      <c r="H45" s="6"/>
    </row>
    <row r="46" spans="1:8" ht="12.75">
      <c r="A46" s="2"/>
      <c r="B46" s="42"/>
      <c r="E46" s="1"/>
      <c r="F46" s="1"/>
      <c r="G46" s="43"/>
      <c r="H46" s="6"/>
    </row>
    <row r="47" spans="1:8" ht="15">
      <c r="A47" s="2"/>
      <c r="B47" s="3" t="s">
        <v>50</v>
      </c>
      <c r="C47" s="13"/>
      <c r="D47" s="44"/>
      <c r="E47" s="73" t="s">
        <v>42</v>
      </c>
      <c r="F47" s="74"/>
      <c r="G47" s="75"/>
      <c r="H47" s="44"/>
    </row>
    <row r="48" spans="1:8" ht="12.75">
      <c r="A48" s="2"/>
      <c r="B48" s="9" t="s">
        <v>5</v>
      </c>
      <c r="C48" s="47">
        <v>3</v>
      </c>
      <c r="D48" s="44"/>
      <c r="E48" s="76" t="s">
        <v>57</v>
      </c>
      <c r="F48" s="77"/>
      <c r="G48" s="78"/>
      <c r="H48" s="44"/>
    </row>
    <row r="49" spans="1:8" ht="12.75">
      <c r="A49" s="2"/>
      <c r="B49" s="9" t="s">
        <v>37</v>
      </c>
      <c r="C49" s="47">
        <v>3.1</v>
      </c>
      <c r="D49" s="44"/>
      <c r="E49" s="79"/>
      <c r="F49" s="77"/>
      <c r="G49" s="78"/>
      <c r="H49" s="44"/>
    </row>
    <row r="50" spans="1:8" ht="12.75">
      <c r="A50" s="2"/>
      <c r="B50" s="9" t="s">
        <v>16</v>
      </c>
      <c r="C50" s="47">
        <v>3.25</v>
      </c>
      <c r="D50" s="48"/>
      <c r="E50" s="79"/>
      <c r="F50" s="77"/>
      <c r="G50" s="78"/>
      <c r="H50" s="44"/>
    </row>
    <row r="51" spans="2:7" ht="12.75" customHeight="1">
      <c r="B51" s="3" t="s">
        <v>51</v>
      </c>
      <c r="C51" s="13"/>
      <c r="D51" s="49"/>
      <c r="E51" s="53" t="s">
        <v>58</v>
      </c>
      <c r="F51" s="49"/>
      <c r="G51" s="52"/>
    </row>
    <row r="52" spans="2:7" ht="12.75" customHeight="1">
      <c r="B52" s="9" t="s">
        <v>5</v>
      </c>
      <c r="C52" s="46">
        <v>0.0433</v>
      </c>
      <c r="D52" s="49"/>
      <c r="E52" s="53"/>
      <c r="F52" s="49"/>
      <c r="G52" s="52"/>
    </row>
    <row r="53" spans="2:7" ht="12.75" customHeight="1">
      <c r="B53" s="9" t="s">
        <v>37</v>
      </c>
      <c r="C53" s="46">
        <v>0.0441</v>
      </c>
      <c r="D53" s="49"/>
      <c r="E53" s="53"/>
      <c r="F53" s="49"/>
      <c r="G53" s="52"/>
    </row>
    <row r="54" spans="2:7" ht="12.75" customHeight="1">
      <c r="B54" s="9" t="s">
        <v>16</v>
      </c>
      <c r="C54" s="46">
        <v>0.0268</v>
      </c>
      <c r="D54" s="51"/>
      <c r="E54" s="54"/>
      <c r="F54" s="51"/>
      <c r="G54" s="50"/>
    </row>
  </sheetData>
  <sheetProtection/>
  <mergeCells count="26">
    <mergeCell ref="F21:G21"/>
    <mergeCell ref="F22:G22"/>
    <mergeCell ref="F40:F42"/>
    <mergeCell ref="G40:G42"/>
    <mergeCell ref="F25:F27"/>
    <mergeCell ref="G25:G27"/>
    <mergeCell ref="F28:G28"/>
    <mergeCell ref="F29:G29"/>
    <mergeCell ref="E47:G47"/>
    <mergeCell ref="E48:G50"/>
    <mergeCell ref="F33:F35"/>
    <mergeCell ref="G33:G35"/>
    <mergeCell ref="F36:G36"/>
    <mergeCell ref="F37:G37"/>
    <mergeCell ref="F16:F18"/>
    <mergeCell ref="G16:G18"/>
    <mergeCell ref="F19:G19"/>
    <mergeCell ref="F20:G20"/>
    <mergeCell ref="H13:H14"/>
    <mergeCell ref="C3:E3"/>
    <mergeCell ref="C4:E4"/>
    <mergeCell ref="C5:G5"/>
    <mergeCell ref="C6:G6"/>
    <mergeCell ref="C7:G7"/>
    <mergeCell ref="F13:F15"/>
    <mergeCell ref="G13:G15"/>
  </mergeCells>
  <printOptions/>
  <pageMargins left="0.17" right="0.17" top="0.3" bottom="0.35" header="0.23" footer="0.26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Venturin</cp:lastModifiedBy>
  <cp:lastPrinted>2012-02-29T08:51:31Z</cp:lastPrinted>
  <dcterms:created xsi:type="dcterms:W3CDTF">2012-02-29T09:32:38Z</dcterms:created>
  <dcterms:modified xsi:type="dcterms:W3CDTF">2018-10-31T08:39:00Z</dcterms:modified>
  <cp:category/>
  <cp:version/>
  <cp:contentType/>
  <cp:contentStatus/>
</cp:coreProperties>
</file>