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8805" yWindow="135" windowWidth="19440" windowHeight="15600" activeTab="0"/>
  </bookViews>
  <sheets>
    <sheet name="Foglio1" sheetId="1" r:id="rId1"/>
  </sheets>
  <definedNames/>
  <calcPr calcId="145621"/>
</workbook>
</file>

<file path=xl/sharedStrings.xml><?xml version="1.0" encoding="utf-8"?>
<sst xmlns="http://schemas.openxmlformats.org/spreadsheetml/2006/main" count="68" uniqueCount="59">
  <si>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</si>
  <si>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</si>
  <si>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</si>
  <si>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</si>
  <si>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</si>
  <si>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</si>
  <si>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</si>
  <si>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</si>
  <si>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</si>
  <si>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</si>
  <si>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</si>
  <si>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</si>
  <si>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</si>
  <si>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</si>
  <si>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</si>
  <si>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</si>
  <si>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</si>
  <si>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</si>
  <si>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</si>
  <si>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</si>
  <si>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</si>
  <si>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</si>
  <si>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</si>
  <si>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</si>
  <si>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</si>
  <si>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</si>
  <si>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</si>
  <si>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</si>
  <si>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</si>
  <si>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</si>
  <si>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</si>
  <si>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Picco escluso allunamento</t>
  </si>
  <si>
    <t>Topi e tope</t>
  </si>
  <si>
    <t>Misure scafo</t>
  </si>
  <si>
    <t>SVM superficie velica massima calcolata secondo la formula CxDxCT = SVM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</si>
  <si>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</si>
  <si>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</si>
  <si>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</si>
  <si>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</si>
  <si>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</si>
  <si>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</si>
  <si>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</si>
  <si>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</si>
  <si>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</si>
  <si>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</si>
  <si>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</si>
  <si>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</si>
  <si>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r>
      <rPr>
        <b/>
        <sz val="10"/>
        <color indexed="9"/>
        <rFont val="Arial"/>
        <family val="2"/>
      </rPr>
      <t>Scheda Barca:</t>
    </r>
    <r>
      <rPr>
        <sz val="10"/>
        <color indexed="9"/>
        <rFont val="Arial"/>
        <family val="2"/>
      </rPr>
      <t xml:space="preserve"> aggiornato aprile 2012</t>
    </r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</si>
  <si>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</si>
  <si>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</si>
  <si>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</si>
  <si>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</si>
  <si>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</si>
  <si>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</si>
  <si>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PAWANA</t>
  </si>
  <si>
    <t>Paolo Rusca (Autocostruzione)</t>
  </si>
  <si>
    <t>Pellegrini Pietro</t>
  </si>
  <si>
    <t>Fianchi e fondo compensato marine - coperta in larice</t>
  </si>
  <si>
    <t>Rusca Paolo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</si>
</sst>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800]dddd\,\ mmmm\ dd\,\ yyyy"/>
    <numFmt numFmtId="165" formatCode="_-* #,##0.0000_-;\-* #,##0.0000_-;_-* &quot;-&quot;??_-;_-@_-"/>
  </numFmts>
  <fonts count="18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/>
      <top style="hair"/>
      <bottom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/>
      <top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thin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hair"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thin"/>
      <top/>
      <bottom style="thin"/>
    </border>
    <border>
      <left style="hair"/>
      <right style="thin"/>
      <top/>
      <bottom/>
    </border>
    <border>
      <left style="hair"/>
      <right style="thin"/>
      <top/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>
      <alignment/>
    </xf>
    <xf numFmtId="0" fontId="4" fillId="0" borderId="0" xfId="0" applyNumberFormat="1" applyFont="1" applyFill="1" applyAlignment="1">
      <alignment wrapText="1"/>
    </xf>
    <xf numFmtId="0" fontId="2" fillId="0" borderId="4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9" fillId="0" borderId="2" xfId="0" applyNumberFormat="1" applyFont="1" applyFill="1" applyBorder="1" applyAlignment="1">
      <alignment/>
    </xf>
    <xf numFmtId="0" fontId="4" fillId="0" borderId="4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13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/>
    </xf>
    <xf numFmtId="0" fontId="13" fillId="0" borderId="9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/>
    </xf>
    <xf numFmtId="0" fontId="2" fillId="0" borderId="6" xfId="0" applyNumberFormat="1" applyFont="1" applyFill="1" applyBorder="1" applyAlignment="1">
      <alignment wrapText="1"/>
    </xf>
    <xf numFmtId="0" fontId="7" fillId="0" borderId="6" xfId="0" applyNumberFormat="1" applyFont="1" applyFill="1" applyBorder="1" applyAlignment="1">
      <alignment/>
    </xf>
    <xf numFmtId="0" fontId="7" fillId="0" borderId="8" xfId="0" applyNumberFormat="1" applyFont="1" applyFill="1" applyBorder="1" applyAlignment="1">
      <alignment/>
    </xf>
    <xf numFmtId="0" fontId="7" fillId="0" borderId="8" xfId="0" applyNumberFormat="1" applyFont="1" applyFill="1" applyBorder="1" applyAlignment="1">
      <alignment wrapText="1"/>
    </xf>
    <xf numFmtId="0" fontId="2" fillId="0" borderId="8" xfId="0" applyNumberFormat="1" applyFont="1" applyFill="1" applyBorder="1" applyAlignment="1">
      <alignment wrapText="1"/>
    </xf>
    <xf numFmtId="0" fontId="2" fillId="0" borderId="8" xfId="0" applyNumberFormat="1" applyFont="1" applyFill="1" applyBorder="1" applyAlignment="1">
      <alignment/>
    </xf>
    <xf numFmtId="0" fontId="2" fillId="0" borderId="6" xfId="0" applyNumberFormat="1" applyFont="1" applyFill="1" applyBorder="1" applyAlignment="1">
      <alignment/>
    </xf>
    <xf numFmtId="0" fontId="6" fillId="2" borderId="7" xfId="0" applyNumberFormat="1" applyFont="1" applyFill="1" applyBorder="1" applyAlignment="1">
      <alignment/>
    </xf>
    <xf numFmtId="0" fontId="2" fillId="0" borderId="8" xfId="0" applyNumberFormat="1" applyFont="1" applyFill="1" applyBorder="1" applyAlignment="1">
      <alignment vertical="center"/>
    </xf>
    <xf numFmtId="0" fontId="6" fillId="2" borderId="9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11" fillId="3" borderId="9" xfId="0" applyNumberFormat="1" applyFont="1" applyFill="1" applyBorder="1" applyAlignment="1">
      <alignment horizontal="center" vertical="center"/>
    </xf>
    <xf numFmtId="43" fontId="6" fillId="0" borderId="9" xfId="20" applyFont="1" applyFill="1" applyBorder="1" applyAlignment="1">
      <alignment/>
    </xf>
    <xf numFmtId="43" fontId="6" fillId="4" borderId="9" xfId="20" applyFont="1" applyFill="1" applyBorder="1" applyAlignment="1">
      <alignment/>
    </xf>
    <xf numFmtId="43" fontId="6" fillId="4" borderId="9" xfId="20" applyFont="1" applyFill="1" applyBorder="1" applyAlignment="1">
      <alignment horizontal="right" vertical="center"/>
    </xf>
    <xf numFmtId="43" fontId="6" fillId="2" borderId="9" xfId="20" applyFont="1" applyFill="1" applyBorder="1" applyAlignment="1">
      <alignment/>
    </xf>
    <xf numFmtId="43" fontId="6" fillId="2" borderId="7" xfId="20" applyFont="1" applyFill="1" applyBorder="1" applyAlignment="1">
      <alignment/>
    </xf>
    <xf numFmtId="0" fontId="1" fillId="0" borderId="5" xfId="0" applyNumberFormat="1" applyFont="1" applyFill="1" applyBorder="1" applyAlignment="1">
      <alignment/>
    </xf>
    <xf numFmtId="165" fontId="6" fillId="5" borderId="9" xfId="20" applyNumberFormat="1" applyFont="1" applyFill="1" applyBorder="1" applyAlignment="1">
      <alignment/>
    </xf>
    <xf numFmtId="0" fontId="1" fillId="0" borderId="8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/>
    </xf>
    <xf numFmtId="0" fontId="17" fillId="0" borderId="9" xfId="0" applyNumberFormat="1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/>
    </xf>
    <xf numFmtId="0" fontId="2" fillId="5" borderId="9" xfId="0" applyNumberFormat="1" applyFont="1" applyFill="1" applyBorder="1" applyAlignment="1">
      <alignment/>
    </xf>
    <xf numFmtId="0" fontId="2" fillId="5" borderId="14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43" fontId="6" fillId="3" borderId="9" xfId="20" applyFont="1" applyFill="1" applyBorder="1" applyAlignment="1">
      <alignment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15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6" fillId="0" borderId="15" xfId="0" applyNumberFormat="1" applyFont="1" applyFill="1" applyBorder="1" applyAlignment="1">
      <alignment wrapText="1"/>
    </xf>
    <xf numFmtId="0" fontId="16" fillId="0" borderId="0" xfId="0" applyNumberFormat="1" applyFont="1" applyFill="1" applyBorder="1" applyAlignment="1">
      <alignment wrapText="1"/>
    </xf>
    <xf numFmtId="0" fontId="16" fillId="0" borderId="2" xfId="0" applyNumberFormat="1" applyFont="1" applyFill="1" applyBorder="1" applyAlignment="1">
      <alignment wrapText="1"/>
    </xf>
    <xf numFmtId="0" fontId="3" fillId="0" borderId="15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4" fillId="6" borderId="18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left"/>
    </xf>
    <xf numFmtId="164" fontId="0" fillId="0" borderId="7" xfId="0" applyNumberFormat="1" applyFont="1" applyFill="1" applyBorder="1" applyAlignment="1">
      <alignment wrapText="1"/>
    </xf>
    <xf numFmtId="0" fontId="2" fillId="0" borderId="9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 wrapText="1"/>
    </xf>
    <xf numFmtId="0" fontId="1" fillId="0" borderId="9" xfId="0" applyNumberFormat="1" applyFont="1" applyFill="1" applyBorder="1" applyAlignment="1">
      <alignment/>
    </xf>
    <xf numFmtId="0" fontId="15" fillId="0" borderId="9" xfId="0" applyNumberFormat="1" applyFont="1" applyFill="1" applyBorder="1" applyAlignment="1">
      <alignment wrapText="1"/>
    </xf>
    <xf numFmtId="0" fontId="15" fillId="0" borderId="12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2" fontId="6" fillId="4" borderId="9" xfId="0" applyNumberFormat="1" applyFont="1" applyFill="1" applyBorder="1" applyAlignment="1">
      <alignment horizontal="center" vertical="center"/>
    </xf>
    <xf numFmtId="2" fontId="0" fillId="4" borderId="9" xfId="0" applyNumberFormat="1" applyFill="1" applyBorder="1" applyAlignment="1">
      <alignment vertical="center"/>
    </xf>
    <xf numFmtId="2" fontId="6" fillId="4" borderId="12" xfId="0" applyNumberFormat="1" applyFont="1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12" xfId="0" applyNumberFormat="1" applyFont="1" applyFill="1" applyBorder="1" applyAlignment="1">
      <alignment wrapText="1"/>
    </xf>
    <xf numFmtId="2" fontId="4" fillId="0" borderId="2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 wrapText="1"/>
    </xf>
    <xf numFmtId="2" fontId="8" fillId="4" borderId="12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7" fillId="0" borderId="9" xfId="0" applyNumberFormat="1" applyFont="1" applyFill="1" applyBorder="1" applyAlignment="1">
      <alignment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1" fillId="0" borderId="24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wrapText="1"/>
    </xf>
    <xf numFmtId="0" fontId="0" fillId="0" borderId="26" xfId="0" applyNumberFormat="1" applyFont="1" applyFill="1" applyBorder="1" applyAlignment="1">
      <alignment wrapText="1"/>
    </xf>
    <xf numFmtId="2" fontId="6" fillId="2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2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2" xfId="0" applyNumberFormat="1" applyFont="1" applyFill="1" applyBorder="1" applyAlignment="1">
      <alignment horizontal="center"/>
    </xf>
    <xf numFmtId="2" fontId="6" fillId="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2" fontId="6" fillId="3" borderId="12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2" fontId="8" fillId="3" borderId="12" xfId="0" applyNumberFormat="1" applyFont="1" applyFill="1" applyBorder="1" applyAlignment="1">
      <alignment horizontal="center"/>
    </xf>
    <xf numFmtId="2" fontId="8" fillId="5" borderId="12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2" fontId="8" fillId="2" borderId="2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2" fontId="8" fillId="2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2" fontId="6" fillId="2" borderId="9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8</xdr:row>
      <xdr:rowOff>171450</xdr:rowOff>
    </xdr:from>
    <xdr:to>
      <xdr:col>6</xdr:col>
      <xdr:colOff>1057275</xdr:colOff>
      <xdr:row>11</xdr:row>
      <xdr:rowOff>142875</xdr:rowOff>
    </xdr:to>
    <xdr:pic>
      <xdr:nvPicPr>
        <xdr:cNvPr id="1028" name="Immagine 2" descr="logo avt y+k OK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77025" y="2438400"/>
          <a:ext cx="9048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workbookViewId="0" topLeftCell="A1">
      <selection activeCell="F17" sqref="F17:F19"/>
    </sheetView>
  </sheetViews>
  <sheetFormatPr defaultColWidth="8.8515625" defaultRowHeight="12.75" customHeight="1"/>
  <cols>
    <col min="1" max="1" width="4.28125" style="0" customWidth="1"/>
    <col min="2" max="2" width="42.28125" style="0" customWidth="1"/>
    <col min="3" max="4" width="8.8515625" style="0" customWidth="1"/>
    <col min="5" max="5" width="9.140625" style="0" customWidth="1"/>
    <col min="6" max="6" width="24.421875" style="0" customWidth="1"/>
    <col min="7" max="7" width="25.8515625" style="0" customWidth="1"/>
    <col min="8" max="8" width="38.421875" style="0" customWidth="1"/>
  </cols>
  <sheetData>
    <row r="1" spans="2:7" ht="39.95" customHeight="1">
      <c r="B1" s="92" t="s">
        <v>48</v>
      </c>
      <c r="C1" s="93"/>
      <c r="D1" s="93"/>
      <c r="E1" s="93"/>
      <c r="F1" s="93"/>
      <c r="G1" s="94"/>
    </row>
    <row r="2" spans="1:7" ht="18" customHeight="1">
      <c r="A2" s="2"/>
      <c r="B2" s="20" t="s">
        <v>13</v>
      </c>
      <c r="C2" s="95"/>
      <c r="D2" s="96"/>
      <c r="E2" s="96"/>
      <c r="F2" s="21" t="s">
        <v>49</v>
      </c>
      <c r="G2" s="55">
        <v>22</v>
      </c>
    </row>
    <row r="3" spans="1:7" ht="18" customHeight="1">
      <c r="A3" s="2"/>
      <c r="B3" s="22" t="s">
        <v>22</v>
      </c>
      <c r="C3" s="97"/>
      <c r="D3" s="98"/>
      <c r="E3" s="98"/>
      <c r="F3" s="23" t="s">
        <v>50</v>
      </c>
      <c r="G3" s="72"/>
    </row>
    <row r="4" spans="1:7" ht="18" customHeight="1">
      <c r="A4" s="2"/>
      <c r="B4" s="22" t="s">
        <v>14</v>
      </c>
      <c r="C4" s="99" t="s">
        <v>54</v>
      </c>
      <c r="D4" s="100"/>
      <c r="E4" s="100"/>
      <c r="F4" s="100"/>
      <c r="G4" s="101"/>
    </row>
    <row r="5" spans="1:7" ht="18" customHeight="1">
      <c r="A5" s="2"/>
      <c r="B5" s="22" t="s">
        <v>28</v>
      </c>
      <c r="C5" s="97" t="s">
        <v>55</v>
      </c>
      <c r="D5" s="98"/>
      <c r="E5" s="98"/>
      <c r="F5" s="98"/>
      <c r="G5" s="102"/>
    </row>
    <row r="6" spans="1:7" ht="18" customHeight="1">
      <c r="A6" s="2"/>
      <c r="B6" s="22" t="s">
        <v>29</v>
      </c>
      <c r="C6" s="112" t="s">
        <v>56</v>
      </c>
      <c r="D6" s="100"/>
      <c r="E6" s="100"/>
      <c r="F6" s="100"/>
      <c r="G6" s="101"/>
    </row>
    <row r="7" spans="1:7" s="15" customFormat="1" ht="30.75" customHeight="1">
      <c r="A7" s="52"/>
      <c r="B7" s="64" t="s">
        <v>53</v>
      </c>
      <c r="C7" s="117" t="s">
        <v>57</v>
      </c>
      <c r="D7" s="118"/>
      <c r="E7" s="118"/>
      <c r="F7" s="118"/>
      <c r="G7" s="119"/>
    </row>
    <row r="8" spans="1:7" s="15" customFormat="1" ht="18" customHeight="1">
      <c r="A8" s="52"/>
      <c r="B8" s="62"/>
      <c r="C8" s="12"/>
      <c r="D8" s="51"/>
      <c r="E8" s="51"/>
      <c r="F8" s="51"/>
      <c r="G8" s="52"/>
    </row>
    <row r="9" spans="1:7" ht="15">
      <c r="A9" s="2"/>
      <c r="B9" s="18"/>
      <c r="C9" s="19"/>
      <c r="D9" s="19"/>
      <c r="E9" s="19"/>
      <c r="F9" s="19"/>
      <c r="G9" s="5"/>
    </row>
    <row r="10" spans="1:7" ht="18">
      <c r="A10" s="2"/>
      <c r="B10" s="3" t="s">
        <v>1</v>
      </c>
      <c r="C10" s="17"/>
      <c r="F10" s="4" t="s">
        <v>8</v>
      </c>
      <c r="G10" s="5"/>
    </row>
    <row r="11" spans="1:7" ht="25.5">
      <c r="A11" s="2"/>
      <c r="B11" s="25" t="s">
        <v>10</v>
      </c>
      <c r="C11" s="56">
        <v>460</v>
      </c>
      <c r="D11" s="16"/>
      <c r="F11" s="6" t="s">
        <v>47</v>
      </c>
      <c r="G11" s="5"/>
    </row>
    <row r="12" spans="1:7" ht="15">
      <c r="A12" s="2"/>
      <c r="B12" s="24"/>
      <c r="C12" s="16"/>
      <c r="G12" s="5"/>
    </row>
    <row r="13" spans="1:7" ht="15">
      <c r="A13" s="2"/>
      <c r="B13" s="3" t="s">
        <v>33</v>
      </c>
      <c r="C13" s="17"/>
      <c r="F13" s="41"/>
      <c r="G13" s="45"/>
    </row>
    <row r="14" spans="1:7" ht="15" customHeight="1">
      <c r="A14" s="2"/>
      <c r="B14" s="26" t="s">
        <v>41</v>
      </c>
      <c r="C14" s="57">
        <v>6.6</v>
      </c>
      <c r="D14" s="16"/>
      <c r="E14" s="41"/>
      <c r="F14" s="113" t="s">
        <v>34</v>
      </c>
      <c r="G14" s="115" t="s">
        <v>12</v>
      </c>
    </row>
    <row r="15" spans="1:7" ht="15" customHeight="1">
      <c r="A15" s="2"/>
      <c r="B15" s="27" t="s">
        <v>23</v>
      </c>
      <c r="C15" s="57">
        <v>1.8</v>
      </c>
      <c r="D15" s="16"/>
      <c r="F15" s="114"/>
      <c r="G15" s="116"/>
    </row>
    <row r="16" spans="1:7" ht="38.25">
      <c r="A16" s="2"/>
      <c r="B16" s="28" t="s">
        <v>40</v>
      </c>
      <c r="C16" s="59">
        <v>5.4</v>
      </c>
      <c r="D16" s="16"/>
      <c r="F16" s="114"/>
      <c r="G16" s="116"/>
    </row>
    <row r="17" spans="1:7" ht="25.5">
      <c r="A17" s="2"/>
      <c r="B17" s="29" t="s">
        <v>20</v>
      </c>
      <c r="C17" s="57"/>
      <c r="D17" s="16"/>
      <c r="E17" s="41"/>
      <c r="F17" s="103">
        <f>SUM((C16*C18))*C20</f>
        <v>21.060000000000002</v>
      </c>
      <c r="G17" s="105">
        <f>SUM((F31/3))</f>
        <v>0</v>
      </c>
    </row>
    <row r="18" spans="1:7" ht="15" customHeight="1">
      <c r="A18" s="2"/>
      <c r="B18" s="27" t="s">
        <v>25</v>
      </c>
      <c r="C18" s="58">
        <v>1.3</v>
      </c>
      <c r="D18" s="16"/>
      <c r="F18" s="104"/>
      <c r="G18" s="106"/>
    </row>
    <row r="19" spans="1:7" ht="15" customHeight="1">
      <c r="A19" s="2"/>
      <c r="B19" s="30" t="s">
        <v>11</v>
      </c>
      <c r="C19" s="57"/>
      <c r="D19" s="16"/>
      <c r="F19" s="104"/>
      <c r="G19" s="107"/>
    </row>
    <row r="20" spans="1:7" ht="15" customHeight="1">
      <c r="A20" s="2"/>
      <c r="B20" s="27" t="s">
        <v>39</v>
      </c>
      <c r="C20" s="58">
        <v>3</v>
      </c>
      <c r="D20" s="16"/>
      <c r="E20" s="41"/>
      <c r="F20" s="108" t="s">
        <v>43</v>
      </c>
      <c r="G20" s="109"/>
    </row>
    <row r="21" spans="1:7" ht="15" customHeight="1">
      <c r="A21" s="2"/>
      <c r="B21" s="30" t="s">
        <v>35</v>
      </c>
      <c r="C21" s="57"/>
      <c r="D21" s="16"/>
      <c r="E21" s="41"/>
      <c r="F21" s="110">
        <f>SUM(((F17*3)/100))+F17</f>
        <v>21.6918</v>
      </c>
      <c r="G21" s="111"/>
    </row>
    <row r="22" spans="1:7" ht="15" customHeight="1">
      <c r="A22" s="2"/>
      <c r="B22" s="27" t="s">
        <v>44</v>
      </c>
      <c r="C22" s="63">
        <v>0.0433</v>
      </c>
      <c r="F22" s="108" t="s">
        <v>42</v>
      </c>
      <c r="G22" s="109"/>
    </row>
    <row r="23" spans="1:7" ht="15" customHeight="1">
      <c r="A23" s="2"/>
      <c r="B23" s="43"/>
      <c r="F23" s="133">
        <f>C11*C22</f>
        <v>19.918</v>
      </c>
      <c r="G23" s="134"/>
    </row>
    <row r="24" spans="1:7" s="15" customFormat="1" ht="12.75" customHeight="1">
      <c r="A24" s="38"/>
      <c r="B24" s="7"/>
      <c r="F24" s="44"/>
      <c r="G24" s="42"/>
    </row>
    <row r="25" spans="1:7" ht="15">
      <c r="A25" s="2"/>
      <c r="B25" s="3" t="s">
        <v>21</v>
      </c>
      <c r="C25" s="17"/>
      <c r="E25" s="8">
        <f>SUM(((C26+C28)+C29))/2</f>
        <v>0</v>
      </c>
      <c r="F25" s="41"/>
      <c r="G25" s="46"/>
    </row>
    <row r="26" spans="1:7" ht="15" customHeight="1">
      <c r="A26" s="2"/>
      <c r="B26" s="31" t="s">
        <v>31</v>
      </c>
      <c r="C26" s="60"/>
      <c r="D26" s="16"/>
      <c r="E26" s="39">
        <f>SUM(((C27+C30)+C29))/2</f>
        <v>0</v>
      </c>
      <c r="F26" s="53" t="s">
        <v>0</v>
      </c>
      <c r="G26" s="54" t="s">
        <v>2</v>
      </c>
    </row>
    <row r="27" spans="1:7" ht="15" customHeight="1">
      <c r="A27" s="2"/>
      <c r="B27" s="33" t="s">
        <v>17</v>
      </c>
      <c r="C27" s="60"/>
      <c r="D27" s="16"/>
      <c r="E27" s="40">
        <f>SUM(((C31+C26)+C30))/2</f>
        <v>0</v>
      </c>
      <c r="F27" s="141">
        <f>SQRT((((E25*(E25-C26))*(E25-C28))*(E25-C29)))+SQRT((((E26*(E26-C27))*(E26-C30))*(E26-C29)))</f>
        <v>0</v>
      </c>
      <c r="G27" s="123">
        <f>SQRT((((E27*(E27-C26))*(E27-C30))*(E27-C31)))+SQRT((((E28*(E28-C27))*(E28-C31))*(E28-C28)))</f>
        <v>0</v>
      </c>
    </row>
    <row r="28" spans="1:7" ht="15" customHeight="1">
      <c r="A28" s="2"/>
      <c r="B28" s="30" t="s">
        <v>3</v>
      </c>
      <c r="C28" s="60"/>
      <c r="D28" s="16"/>
      <c r="E28" s="40">
        <f>SUM(((C28+C27)+C31))/2</f>
        <v>0</v>
      </c>
      <c r="F28" s="129"/>
      <c r="G28" s="124"/>
    </row>
    <row r="29" spans="1:7" ht="15" customHeight="1">
      <c r="A29" s="2"/>
      <c r="B29" s="30" t="s">
        <v>51</v>
      </c>
      <c r="C29" s="60"/>
      <c r="D29" s="16"/>
      <c r="E29" s="40"/>
      <c r="F29" s="129"/>
      <c r="G29" s="102"/>
    </row>
    <row r="30" spans="1:7" ht="15" customHeight="1">
      <c r="A30" s="2"/>
      <c r="B30" s="30" t="s">
        <v>27</v>
      </c>
      <c r="C30" s="60"/>
      <c r="D30" s="16"/>
      <c r="E30" s="41"/>
      <c r="F30" s="125" t="s">
        <v>30</v>
      </c>
      <c r="G30" s="126"/>
    </row>
    <row r="31" spans="1:7" ht="15" customHeight="1">
      <c r="A31" s="2"/>
      <c r="B31" s="30" t="s">
        <v>52</v>
      </c>
      <c r="C31" s="60"/>
      <c r="E31" s="41"/>
      <c r="F31" s="127">
        <f>SUM((F27+G27))/2</f>
        <v>0</v>
      </c>
      <c r="G31" s="126"/>
    </row>
    <row r="32" spans="1:7" ht="12.75">
      <c r="A32" s="2"/>
      <c r="B32" s="7"/>
      <c r="C32" s="16"/>
      <c r="F32" s="41"/>
      <c r="G32" s="5"/>
    </row>
    <row r="33" spans="1:7" ht="15">
      <c r="A33" s="2"/>
      <c r="B33" s="3" t="s">
        <v>9</v>
      </c>
      <c r="C33" s="17"/>
      <c r="E33" s="8">
        <f>SUM(((C34+C36)+C37))/2</f>
        <v>0</v>
      </c>
      <c r="F33" s="41"/>
      <c r="G33" s="47"/>
    </row>
    <row r="34" spans="1:7" ht="15" customHeight="1">
      <c r="A34" s="2"/>
      <c r="B34" s="31" t="s">
        <v>31</v>
      </c>
      <c r="C34" s="73"/>
      <c r="D34" s="16"/>
      <c r="E34" s="39">
        <f>SUM(((C35+C38)+C37))/2</f>
        <v>0</v>
      </c>
      <c r="F34" s="65" t="s">
        <v>19</v>
      </c>
      <c r="G34" s="66" t="s">
        <v>18</v>
      </c>
    </row>
    <row r="35" spans="1:7" ht="15" customHeight="1">
      <c r="A35" s="2"/>
      <c r="B35" s="30" t="s">
        <v>17</v>
      </c>
      <c r="C35" s="73"/>
      <c r="D35" s="16"/>
      <c r="E35" s="40">
        <f>SUM(((C34+C39)+C38))/2</f>
        <v>0</v>
      </c>
      <c r="F35" s="128">
        <f>SQRT((((E33*(E33-C34))*(E33-C36))*(E33-C37)))+SQRT((((E34*(E34-C35))*(E34-C38))*(E34-C37)))</f>
        <v>0</v>
      </c>
      <c r="G35" s="130">
        <f>SQRT((((E35*(E35-C34))*(E35-C38))*(E35-C39)))+SQRT((((E36*(E36-C35))*(E36-C39))*(E36-C36)))</f>
        <v>0</v>
      </c>
    </row>
    <row r="36" spans="1:7" ht="15" customHeight="1">
      <c r="A36" s="2"/>
      <c r="B36" s="30" t="s">
        <v>3</v>
      </c>
      <c r="C36" s="73"/>
      <c r="D36" s="16"/>
      <c r="E36" s="8">
        <f>SUM(((C35+C39)+C36))/2</f>
        <v>0</v>
      </c>
      <c r="F36" s="129"/>
      <c r="G36" s="124"/>
    </row>
    <row r="37" spans="1:7" ht="15" customHeight="1">
      <c r="A37" s="2"/>
      <c r="B37" s="30" t="s">
        <v>51</v>
      </c>
      <c r="C37" s="73"/>
      <c r="D37" s="16"/>
      <c r="E37" s="40"/>
      <c r="F37" s="129"/>
      <c r="G37" s="102"/>
    </row>
    <row r="38" spans="1:7" ht="15" customHeight="1">
      <c r="A38" s="2"/>
      <c r="B38" s="30" t="s">
        <v>27</v>
      </c>
      <c r="C38" s="73"/>
      <c r="D38" s="16"/>
      <c r="E38" s="9">
        <f>SUM(((C39+C35)+C36))/2</f>
        <v>0</v>
      </c>
      <c r="F38" s="131" t="s">
        <v>38</v>
      </c>
      <c r="G38" s="109"/>
    </row>
    <row r="39" spans="1:7" ht="15" customHeight="1">
      <c r="A39" s="2"/>
      <c r="B39" s="30" t="s">
        <v>52</v>
      </c>
      <c r="C39" s="73"/>
      <c r="D39" s="16"/>
      <c r="E39" s="41"/>
      <c r="F39" s="132">
        <f>SUM((F35+G35))/2</f>
        <v>0</v>
      </c>
      <c r="G39" s="126"/>
    </row>
    <row r="40" spans="1:7" ht="12.75">
      <c r="A40" s="2"/>
      <c r="B40" s="10"/>
      <c r="C40" s="1"/>
      <c r="D40" s="1"/>
      <c r="F40" s="41"/>
      <c r="G40" s="5"/>
    </row>
    <row r="41" spans="1:7" ht="15">
      <c r="A41" s="2"/>
      <c r="B41" s="3" t="s">
        <v>7</v>
      </c>
      <c r="C41" s="67"/>
      <c r="D41" s="67"/>
      <c r="E41" s="48">
        <f>SUM(((C42+C43)+C44))/2</f>
        <v>0</v>
      </c>
      <c r="F41" s="65" t="s">
        <v>24</v>
      </c>
      <c r="G41" s="66" t="s">
        <v>15</v>
      </c>
    </row>
    <row r="42" spans="1:7" ht="15" customHeight="1">
      <c r="A42" s="2"/>
      <c r="B42" s="31" t="s">
        <v>6</v>
      </c>
      <c r="C42" s="61"/>
      <c r="D42" s="32"/>
      <c r="E42" s="39">
        <f>SUM(((D42+D43)+D44))/2</f>
        <v>0</v>
      </c>
      <c r="F42" s="135">
        <f>SQRT((((E41*(E41-C42))*(E41-C43))*(E41-C44)))</f>
        <v>0</v>
      </c>
      <c r="G42" s="138">
        <f>SQRT((((E42*(E42-D42))*(E42-D43))*(E42-D44)))</f>
        <v>0</v>
      </c>
    </row>
    <row r="43" spans="1:7" ht="15" customHeight="1">
      <c r="A43" s="2"/>
      <c r="B43" s="30" t="s">
        <v>26</v>
      </c>
      <c r="C43" s="60"/>
      <c r="D43" s="34"/>
      <c r="E43" s="16"/>
      <c r="F43" s="136"/>
      <c r="G43" s="139"/>
    </row>
    <row r="44" spans="1:7" ht="15" customHeight="1">
      <c r="A44" s="2"/>
      <c r="B44" s="30" t="s">
        <v>4</v>
      </c>
      <c r="C44" s="60"/>
      <c r="D44" s="34"/>
      <c r="E44" s="16"/>
      <c r="F44" s="137"/>
      <c r="G44" s="140"/>
    </row>
    <row r="45" spans="1:7" ht="12.75">
      <c r="A45" s="2"/>
      <c r="B45" s="50"/>
      <c r="C45" s="16"/>
      <c r="D45" s="16"/>
      <c r="F45" s="41"/>
      <c r="G45" s="5"/>
    </row>
    <row r="46" spans="1:7" ht="18">
      <c r="A46" s="2"/>
      <c r="B46" s="22" t="s">
        <v>37</v>
      </c>
      <c r="C46" s="41"/>
      <c r="E46" s="41"/>
      <c r="F46" s="68" t="str">
        <f>IF((F27&lt;1),"CATEGORIA",IF((F27&lt;=15.5),"MARRONE (A)",IF((F27&lt;=18),"VERDE (B)",IF((F27&lt;=21),"GIALLA (C)",IF((F27&lt;=25),"BLU (D)",IF((F27&gt;25),"ARANCIO (E)"))))))</f>
        <v>CATEGORIA</v>
      </c>
      <c r="G46" s="49"/>
    </row>
    <row r="47" spans="1:7" ht="12.75" customHeight="1">
      <c r="A47" s="2"/>
      <c r="B47" s="50"/>
      <c r="F47" s="41"/>
      <c r="G47" s="5"/>
    </row>
    <row r="48" spans="1:7" ht="12.75" customHeight="1">
      <c r="A48" s="2"/>
      <c r="B48" s="10"/>
      <c r="E48" s="41"/>
      <c r="F48" s="41"/>
      <c r="G48" s="5"/>
    </row>
    <row r="49" spans="1:7" ht="15">
      <c r="A49" s="2"/>
      <c r="B49" s="3" t="s">
        <v>45</v>
      </c>
      <c r="C49" s="17"/>
      <c r="D49" s="11"/>
      <c r="E49" s="120" t="s">
        <v>36</v>
      </c>
      <c r="F49" s="121"/>
      <c r="G49" s="122"/>
    </row>
    <row r="50" spans="1:7" ht="15" customHeight="1">
      <c r="A50" s="2"/>
      <c r="B50" s="31" t="s">
        <v>5</v>
      </c>
      <c r="C50" s="69">
        <v>3</v>
      </c>
      <c r="D50" s="11"/>
      <c r="E50" s="80"/>
      <c r="F50" s="81"/>
      <c r="G50" s="82"/>
    </row>
    <row r="51" spans="1:7" ht="15" customHeight="1">
      <c r="A51" s="2"/>
      <c r="B51" s="30" t="s">
        <v>32</v>
      </c>
      <c r="C51" s="69">
        <v>3.1</v>
      </c>
      <c r="D51" s="11"/>
      <c r="E51" s="83"/>
      <c r="F51" s="84"/>
      <c r="G51" s="85"/>
    </row>
    <row r="52" spans="1:7" ht="15" customHeight="1">
      <c r="A52" s="2"/>
      <c r="B52" s="30" t="s">
        <v>16</v>
      </c>
      <c r="C52" s="69">
        <v>3.25</v>
      </c>
      <c r="D52" s="12"/>
      <c r="E52" s="86" t="s">
        <v>58</v>
      </c>
      <c r="F52" s="87"/>
      <c r="G52" s="88"/>
    </row>
    <row r="53" spans="1:7" s="15" customFormat="1" ht="15" customHeight="1">
      <c r="A53" s="16"/>
      <c r="B53" s="35"/>
      <c r="C53" s="36"/>
      <c r="D53" s="12"/>
      <c r="E53" s="83"/>
      <c r="F53" s="84"/>
      <c r="G53" s="85"/>
    </row>
    <row r="54" spans="2:7" ht="15">
      <c r="B54" s="3" t="s">
        <v>46</v>
      </c>
      <c r="C54" s="17"/>
      <c r="D54" s="13"/>
      <c r="E54" s="89"/>
      <c r="F54" s="90"/>
      <c r="G54" s="91"/>
    </row>
    <row r="55" spans="2:7" ht="15" customHeight="1">
      <c r="B55" s="31" t="s">
        <v>5</v>
      </c>
      <c r="C55" s="70">
        <v>0.0433</v>
      </c>
      <c r="D55" s="13"/>
      <c r="E55" s="89"/>
      <c r="F55" s="90"/>
      <c r="G55" s="91"/>
    </row>
    <row r="56" spans="2:7" ht="15" customHeight="1">
      <c r="B56" s="30" t="s">
        <v>32</v>
      </c>
      <c r="C56" s="70">
        <v>0.0441</v>
      </c>
      <c r="D56" s="13"/>
      <c r="E56" s="74"/>
      <c r="F56" s="75"/>
      <c r="G56" s="76"/>
    </row>
    <row r="57" spans="2:7" ht="15" customHeight="1">
      <c r="B57" s="37" t="s">
        <v>16</v>
      </c>
      <c r="C57" s="71">
        <v>0.0268</v>
      </c>
      <c r="D57" s="14"/>
      <c r="E57" s="77"/>
      <c r="F57" s="78"/>
      <c r="G57" s="79"/>
    </row>
  </sheetData>
  <mergeCells count="34">
    <mergeCell ref="F22:G22"/>
    <mergeCell ref="F23:G23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17:F19"/>
    <mergeCell ref="G17:G19"/>
    <mergeCell ref="F20:G20"/>
    <mergeCell ref="F21:G21"/>
    <mergeCell ref="C6:G6"/>
    <mergeCell ref="F14:F16"/>
    <mergeCell ref="G14:G16"/>
    <mergeCell ref="C7:G7"/>
    <mergeCell ref="B1:G1"/>
    <mergeCell ref="C2:E2"/>
    <mergeCell ref="C3:E3"/>
    <mergeCell ref="C4:G4"/>
    <mergeCell ref="C5:G5"/>
    <mergeCell ref="E56:G56"/>
    <mergeCell ref="E57:G57"/>
    <mergeCell ref="E50:G50"/>
    <mergeCell ref="E51:G51"/>
    <mergeCell ref="E52:G52"/>
    <mergeCell ref="E53:G53"/>
    <mergeCell ref="E54:G54"/>
    <mergeCell ref="E55:G55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Gino</dc:creator>
  <cp:keywords/>
  <dc:description/>
  <cp:lastModifiedBy>Gino</cp:lastModifiedBy>
  <cp:lastPrinted>2012-04-21T22:25:39Z</cp:lastPrinted>
  <dcterms:created xsi:type="dcterms:W3CDTF">2012-02-29T09:32:38Z</dcterms:created>
  <dcterms:modified xsi:type="dcterms:W3CDTF">2012-07-28T18:40:45Z</dcterms:modified>
  <cp:category/>
  <cp:version/>
  <cp:contentType/>
  <cp:contentStatus/>
</cp:coreProperties>
</file>