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960" windowHeight="14320" activeTab="0"/>
  </bookViews>
  <sheets>
    <sheet name="Foglio1 - Tabella 1 - Tabella 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<sst xmlns="http://schemas.openxmlformats.org/spreadsheetml/2006/main" count="62" uniqueCount="56">
  <si>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Data rilievo</t>
  </si>
  <si>
    <t>Tipologia Imbarcazione</t>
  </si>
  <si>
    <t>TOPO BATEO A PISSO</t>
  </si>
  <si>
    <t>Nome Imbarcazione</t>
  </si>
  <si>
    <t>FRESCHIN</t>
  </si>
  <si>
    <t>Cantiere</t>
  </si>
  <si>
    <t>Schiavon</t>
  </si>
  <si>
    <t>Paron</t>
  </si>
  <si>
    <t>Luca Volpin, Tomas Ewald, Giuseppe Saccà, Dario Dalla Lana, Davide Rocchesso</t>
  </si>
  <si>
    <t>Peso Scafo</t>
  </si>
  <si>
    <t>A.V.T.</t>
  </si>
  <si>
    <t>Peso a vuoto dell’imbarcazione compresi pajoi</t>
  </si>
  <si>
    <t>Scheda Barca - aggiornato aprile 2010</t>
  </si>
  <si>
    <t>Misure scafo</t>
  </si>
  <si>
    <t>A Lunghezza fuori tutto</t>
  </si>
  <si>
    <t>SVM superficie velica massima calcolata secondo la formula CxDxCT = SVM</t>
  </si>
  <si>
    <t xml:space="preserve">Superficie massima Fiocco/Trinchetta calcolato ad 1/3 della Superf. Reale Maestra </t>
  </si>
  <si>
    <t>B larghezza fuori tutto</t>
  </si>
  <si>
    <t>C lunghezza massima al fondo compresa curvatura ed esclusa l’asta di prua</t>
  </si>
  <si>
    <t>Lunghezza massima al fondo compresa asta di prua</t>
  </si>
  <si>
    <t>D larghezza massima al fondo</t>
  </si>
  <si>
    <t>Distanza larg.massima al fondo dalla prua</t>
  </si>
  <si>
    <t>CT Coefficiente tipologico</t>
  </si>
  <si>
    <t>Superfice massima consentita Maestra. SVM aumentata del 3%</t>
  </si>
  <si>
    <t>Larghezza poppa al fondo</t>
  </si>
  <si>
    <t>Misura Vela Maestra:</t>
  </si>
  <si>
    <t>Picco escluso allunamento</t>
  </si>
  <si>
    <t>Mq.Maestra Diag 1</t>
  </si>
  <si>
    <t>Mq.Maestra Diag 2</t>
  </si>
  <si>
    <t>Base (boma) escluso allunamento</t>
  </si>
  <si>
    <t>Da fora - Balumina escluso allunamento</t>
  </si>
  <si>
    <t>Diagonale 1</t>
  </si>
  <si>
    <t>Da tera</t>
  </si>
  <si>
    <t>Superficie Maestra</t>
  </si>
  <si>
    <t>Diagonale 2</t>
  </si>
  <si>
    <t>Misura vela di Trinchetta:</t>
  </si>
  <si>
    <t>Mq. Trinchetta diag 1</t>
  </si>
  <si>
    <t>Mq. Trinchetta diag 2</t>
  </si>
  <si>
    <t>Superficie Trinchetta</t>
  </si>
  <si>
    <t>Misura flocco</t>
  </si>
  <si>
    <t>Flocco 1</t>
  </si>
  <si>
    <t>Flocco 2</t>
  </si>
  <si>
    <t>Superf. mq. Flocco 1</t>
  </si>
  <si>
    <t>Superfic. mq. Flocco 2</t>
  </si>
  <si>
    <t>Caduta prodiera</t>
  </si>
  <si>
    <t>Base</t>
  </si>
  <si>
    <t>Balumina</t>
  </si>
  <si>
    <t>Categoria regata:   gialla</t>
  </si>
  <si>
    <t>Coefficienti tipologici</t>
  </si>
  <si>
    <t>RILEVATORI</t>
  </si>
  <si>
    <t>Sanpierote e sandoli</t>
  </si>
  <si>
    <t>Luca Volpin, Dario Dalla Lana, Tomas Ewald</t>
  </si>
  <si>
    <t>Topi e tope</t>
  </si>
  <si>
    <t>Bateli a pizzo, Bragozzi</t>
  </si>
  <si>
    <t>Numero Velico</t>
  </si>
  <si>
    <t>Anno Costruzione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</si>
</sst>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dd&quot;,&quot;\ mmmm\ dd&quot;,&quot;\ yyyy"/>
  </numFmts>
  <fonts count="5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b/>
      <sz val="12"/>
      <color indexed="9"/>
      <name val="Helvetica Neue"/>
      <family val="0"/>
    </font>
    <font>
      <sz val="10"/>
      <color indexed="9"/>
      <name val="Helvetica Neue"/>
      <family val="0"/>
    </font>
    <font>
      <sz val="12"/>
      <color indexed="9"/>
      <name val="Helvetica Neue"/>
      <family val="0"/>
    </font>
    <font>
      <b/>
      <sz val="14"/>
      <color indexed="9"/>
      <name val="Helvetica Neue"/>
      <family val="0"/>
    </font>
    <font>
      <b/>
      <sz val="10"/>
      <color indexed="9"/>
      <name val="Arial"/>
      <family val="0"/>
    </font>
    <font>
      <b/>
      <sz val="10"/>
      <color indexed="9"/>
      <name val="Helvetica Neue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b/>
      <sz val="16"/>
      <color indexed="9"/>
      <name val="Arial"/>
      <family val="2"/>
    </font>
    <font>
      <b/>
      <sz val="16"/>
      <color indexed="9"/>
      <name val="Helvetica Neu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11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11"/>
      </left>
      <right style="medium">
        <color indexed="9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11"/>
      </bottom>
    </border>
    <border>
      <left style="medium">
        <color indexed="9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1" applyNumberFormat="0" applyAlignment="0" applyProtection="0"/>
    <xf numFmtId="16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3" fillId="33" borderId="21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0" fontId="4" fillId="33" borderId="24" xfId="0" applyNumberFormat="1" applyFont="1" applyFill="1" applyBorder="1" applyAlignment="1">
      <alignment/>
    </xf>
    <xf numFmtId="0" fontId="3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2" fillId="33" borderId="29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wrapText="1"/>
    </xf>
    <xf numFmtId="0" fontId="2" fillId="33" borderId="31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wrapText="1"/>
    </xf>
    <xf numFmtId="0" fontId="5" fillId="33" borderId="2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/>
    </xf>
    <xf numFmtId="0" fontId="7" fillId="33" borderId="29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wrapText="1"/>
    </xf>
    <xf numFmtId="2" fontId="7" fillId="33" borderId="29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wrapText="1"/>
    </xf>
    <xf numFmtId="2" fontId="2" fillId="33" borderId="29" xfId="0" applyNumberFormat="1" applyFont="1" applyFill="1" applyBorder="1" applyAlignment="1">
      <alignment/>
    </xf>
    <xf numFmtId="0" fontId="7" fillId="33" borderId="34" xfId="0" applyNumberFormat="1" applyFont="1" applyFill="1" applyBorder="1" applyAlignment="1">
      <alignment/>
    </xf>
    <xf numFmtId="0" fontId="9" fillId="33" borderId="29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/>
    </xf>
    <xf numFmtId="0" fontId="11" fillId="33" borderId="26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 wrapText="1"/>
    </xf>
    <xf numFmtId="0" fontId="4" fillId="33" borderId="28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/>
    </xf>
    <xf numFmtId="0" fontId="7" fillId="34" borderId="36" xfId="0" applyNumberFormat="1" applyFont="1" applyFill="1" applyBorder="1" applyAlignment="1">
      <alignment/>
    </xf>
    <xf numFmtId="0" fontId="11" fillId="33" borderId="29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vertical="center"/>
    </xf>
    <xf numFmtId="0" fontId="7" fillId="34" borderId="37" xfId="0" applyNumberFormat="1" applyFont="1" applyFill="1" applyBorder="1" applyAlignment="1">
      <alignment/>
    </xf>
    <xf numFmtId="2" fontId="12" fillId="33" borderId="29" xfId="0" applyNumberFormat="1" applyFont="1" applyFill="1" applyBorder="1" applyAlignment="1">
      <alignment/>
    </xf>
    <xf numFmtId="0" fontId="7" fillId="34" borderId="38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/>
    </xf>
    <xf numFmtId="0" fontId="7" fillId="33" borderId="32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/>
    </xf>
    <xf numFmtId="0" fontId="7" fillId="33" borderId="41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 horizontal="center"/>
    </xf>
    <xf numFmtId="0" fontId="10" fillId="33" borderId="31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center"/>
    </xf>
    <xf numFmtId="0" fontId="13" fillId="33" borderId="18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4" fillId="33" borderId="43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8" fillId="33" borderId="44" xfId="0" applyNumberFormat="1" applyFont="1" applyFill="1" applyBorder="1" applyAlignment="1">
      <alignment/>
    </xf>
    <xf numFmtId="0" fontId="4" fillId="33" borderId="45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/>
    </xf>
    <xf numFmtId="0" fontId="8" fillId="33" borderId="47" xfId="0" applyNumberFormat="1" applyFont="1" applyFill="1" applyBorder="1" applyAlignment="1">
      <alignment/>
    </xf>
    <xf numFmtId="0" fontId="4" fillId="33" borderId="48" xfId="0" applyNumberFormat="1" applyFont="1" applyFill="1" applyBorder="1" applyAlignment="1">
      <alignment/>
    </xf>
    <xf numFmtId="0" fontId="2" fillId="33" borderId="49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/>
    </xf>
    <xf numFmtId="0" fontId="14" fillId="35" borderId="34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 vertical="center"/>
    </xf>
    <xf numFmtId="171" fontId="7" fillId="33" borderId="36" xfId="60" applyFont="1" applyFill="1" applyBorder="1" applyAlignment="1">
      <alignment/>
    </xf>
    <xf numFmtId="171" fontId="7" fillId="33" borderId="37" xfId="60" applyFont="1" applyFill="1" applyBorder="1" applyAlignment="1">
      <alignment/>
    </xf>
    <xf numFmtId="171" fontId="7" fillId="33" borderId="34" xfId="60" applyFont="1" applyFill="1" applyBorder="1" applyAlignment="1">
      <alignment/>
    </xf>
    <xf numFmtId="171" fontId="7" fillId="6" borderId="37" xfId="60" applyFont="1" applyFill="1" applyBorder="1" applyAlignment="1">
      <alignment/>
    </xf>
    <xf numFmtId="171" fontId="16" fillId="6" borderId="38" xfId="60" applyFont="1" applyFill="1" applyBorder="1" applyAlignment="1">
      <alignment/>
    </xf>
    <xf numFmtId="171" fontId="7" fillId="34" borderId="36" xfId="60" applyFont="1" applyFill="1" applyBorder="1" applyAlignment="1">
      <alignment/>
    </xf>
    <xf numFmtId="171" fontId="7" fillId="34" borderId="37" xfId="60" applyFont="1" applyFill="1" applyBorder="1" applyAlignment="1">
      <alignment/>
    </xf>
    <xf numFmtId="171" fontId="7" fillId="34" borderId="38" xfId="60" applyFont="1" applyFill="1" applyBorder="1" applyAlignment="1">
      <alignment/>
    </xf>
    <xf numFmtId="171" fontId="7" fillId="35" borderId="36" xfId="60" applyFont="1" applyFill="1" applyBorder="1" applyAlignment="1">
      <alignment/>
    </xf>
    <xf numFmtId="171" fontId="7" fillId="35" borderId="37" xfId="60" applyFont="1" applyFill="1" applyBorder="1" applyAlignment="1">
      <alignment/>
    </xf>
    <xf numFmtId="171" fontId="7" fillId="35" borderId="38" xfId="60" applyFont="1" applyFill="1" applyBorder="1" applyAlignment="1">
      <alignment/>
    </xf>
    <xf numFmtId="171" fontId="7" fillId="34" borderId="51" xfId="60" applyFont="1" applyFill="1" applyBorder="1" applyAlignment="1">
      <alignment/>
    </xf>
    <xf numFmtId="171" fontId="7" fillId="34" borderId="44" xfId="60" applyFont="1" applyFill="1" applyBorder="1" applyAlignment="1">
      <alignment/>
    </xf>
    <xf numFmtId="171" fontId="7" fillId="34" borderId="47" xfId="60" applyFont="1" applyFill="1" applyBorder="1" applyAlignment="1">
      <alignment/>
    </xf>
    <xf numFmtId="0" fontId="7" fillId="33" borderId="25" xfId="0" applyNumberFormat="1" applyFont="1" applyFill="1" applyBorder="1" applyAlignment="1">
      <alignment horizontal="center"/>
    </xf>
    <xf numFmtId="0" fontId="7" fillId="33" borderId="40" xfId="0" applyNumberFormat="1" applyFont="1" applyFill="1" applyBorder="1" applyAlignment="1">
      <alignment horizontal="center"/>
    </xf>
    <xf numFmtId="2" fontId="10" fillId="35" borderId="25" xfId="0" applyNumberFormat="1" applyFont="1" applyFill="1" applyBorder="1" applyAlignment="1">
      <alignment horizontal="center"/>
    </xf>
    <xf numFmtId="2" fontId="10" fillId="35" borderId="40" xfId="0" applyNumberFormat="1" applyFont="1" applyFill="1" applyBorder="1" applyAlignment="1">
      <alignment horizontal="center"/>
    </xf>
    <xf numFmtId="2" fontId="10" fillId="34" borderId="52" xfId="0" applyNumberFormat="1" applyFont="1" applyFill="1" applyBorder="1" applyAlignment="1">
      <alignment horizontal="center" vertical="center"/>
    </xf>
    <xf numFmtId="2" fontId="10" fillId="34" borderId="19" xfId="0" applyNumberFormat="1" applyFont="1" applyFill="1" applyBorder="1" applyAlignment="1">
      <alignment horizontal="center" vertical="center"/>
    </xf>
    <xf numFmtId="2" fontId="10" fillId="34" borderId="53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2" fontId="7" fillId="34" borderId="54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7" fillId="34" borderId="53" xfId="0" applyNumberFormat="1" applyFont="1" applyFill="1" applyBorder="1" applyAlignment="1">
      <alignment horizontal="center" vertical="center"/>
    </xf>
    <xf numFmtId="2" fontId="10" fillId="34" borderId="25" xfId="0" applyNumberFormat="1" applyFont="1" applyFill="1" applyBorder="1" applyAlignment="1">
      <alignment horizontal="center"/>
    </xf>
    <xf numFmtId="2" fontId="10" fillId="34" borderId="40" xfId="0" applyNumberFormat="1" applyFont="1" applyFill="1" applyBorder="1" applyAlignment="1">
      <alignment horizontal="center"/>
    </xf>
    <xf numFmtId="2" fontId="7" fillId="35" borderId="52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center" vertical="center"/>
    </xf>
    <xf numFmtId="2" fontId="7" fillId="35" borderId="53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2" fontId="7" fillId="6" borderId="54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 vertical="center"/>
    </xf>
    <xf numFmtId="2" fontId="7" fillId="6" borderId="53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wrapText="1"/>
    </xf>
    <xf numFmtId="2" fontId="7" fillId="33" borderId="40" xfId="0" applyNumberFormat="1" applyFont="1" applyFill="1" applyBorder="1" applyAlignment="1">
      <alignment horizontal="center" wrapText="1"/>
    </xf>
    <xf numFmtId="2" fontId="10" fillId="6" borderId="25" xfId="0" applyNumberFormat="1" applyFont="1" applyFill="1" applyBorder="1" applyAlignment="1">
      <alignment horizontal="center" vertical="center" wrapText="1"/>
    </xf>
    <xf numFmtId="2" fontId="10" fillId="6" borderId="40" xfId="0" applyNumberFormat="1" applyFont="1" applyFill="1" applyBorder="1" applyAlignment="1">
      <alignment horizontal="center" vertical="center" wrapText="1"/>
    </xf>
    <xf numFmtId="172" fontId="4" fillId="33" borderId="55" xfId="0" applyNumberFormat="1" applyFont="1" applyFill="1" applyBorder="1" applyAlignment="1">
      <alignment horizontal="left"/>
    </xf>
    <xf numFmtId="172" fontId="4" fillId="33" borderId="56" xfId="0" applyNumberFormat="1" applyFont="1" applyFill="1" applyBorder="1" applyAlignment="1">
      <alignment horizontal="left"/>
    </xf>
    <xf numFmtId="172" fontId="4" fillId="33" borderId="57" xfId="0" applyNumberFormat="1" applyFont="1" applyFill="1" applyBorder="1" applyAlignment="1">
      <alignment horizontal="left"/>
    </xf>
    <xf numFmtId="0" fontId="4" fillId="33" borderId="58" xfId="0" applyNumberFormat="1" applyFont="1" applyFill="1" applyBorder="1" applyAlignment="1">
      <alignment/>
    </xf>
    <xf numFmtId="0" fontId="4" fillId="33" borderId="59" xfId="0" applyNumberFormat="1" applyFont="1" applyFill="1" applyBorder="1" applyAlignment="1">
      <alignment/>
    </xf>
    <xf numFmtId="0" fontId="4" fillId="33" borderId="60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3" fillId="33" borderId="44" xfId="0" applyNumberFormat="1" applyFont="1" applyFill="1" applyBorder="1" applyAlignment="1">
      <alignment/>
    </xf>
    <xf numFmtId="0" fontId="3" fillId="33" borderId="51" xfId="0" applyNumberFormat="1" applyFont="1" applyFill="1" applyBorder="1" applyAlignment="1">
      <alignment/>
    </xf>
    <xf numFmtId="0" fontId="3" fillId="33" borderId="37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4" fillId="33" borderId="44" xfId="0" applyNumberFormat="1" applyFont="1" applyFill="1" applyBorder="1" applyAlignment="1">
      <alignment/>
    </xf>
    <xf numFmtId="0" fontId="4" fillId="33" borderId="37" xfId="0" applyNumberFormat="1" applyFont="1" applyFill="1" applyBorder="1" applyAlignment="1">
      <alignment/>
    </xf>
    <xf numFmtId="0" fontId="4" fillId="33" borderId="24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/>
    </xf>
    <xf numFmtId="0" fontId="4" fillId="33" borderId="38" xfId="0" applyNumberFormat="1" applyFont="1" applyFill="1" applyBorder="1" applyAlignment="1">
      <alignment/>
    </xf>
    <xf numFmtId="0" fontId="7" fillId="33" borderId="54" xfId="0" applyNumberFormat="1" applyFont="1" applyFill="1" applyBorder="1" applyAlignment="1">
      <alignment horizontal="center" vertical="center" wrapText="1"/>
    </xf>
    <xf numFmtId="0" fontId="7" fillId="33" borderId="5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FCF305"/>
      <rgbColor rgb="0000ABEA"/>
      <rgbColor rgb="00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7</xdr:row>
      <xdr:rowOff>314325</xdr:rowOff>
    </xdr:from>
    <xdr:to>
      <xdr:col>6</xdr:col>
      <xdr:colOff>1362075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65735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C5" sqref="C5:G5"/>
    </sheetView>
  </sheetViews>
  <sheetFormatPr defaultColWidth="10.296875" defaultRowHeight="19.5" customHeight="1"/>
  <cols>
    <col min="1" max="1" width="3.69921875" style="1" customWidth="1"/>
    <col min="2" max="2" width="34" style="1" customWidth="1"/>
    <col min="3" max="4" width="7.59765625" style="1" customWidth="1"/>
    <col min="5" max="7" width="17.69921875" style="1" customWidth="1"/>
    <col min="8" max="9" width="33" style="1" customWidth="1"/>
    <col min="10" max="16384" width="10.296875" style="1" customWidth="1"/>
  </cols>
  <sheetData>
    <row r="1" spans="1:9" ht="12" customHeight="1">
      <c r="A1" s="2"/>
      <c r="B1" s="3"/>
      <c r="C1" s="3"/>
      <c r="D1" s="3"/>
      <c r="E1" s="3"/>
      <c r="F1" s="3"/>
      <c r="G1" s="3"/>
      <c r="H1" s="3"/>
      <c r="I1" s="4"/>
    </row>
    <row r="2" spans="1:9" ht="12.75" customHeight="1">
      <c r="A2" s="5"/>
      <c r="B2" s="6"/>
      <c r="C2" s="6"/>
      <c r="D2" s="6"/>
      <c r="E2" s="6"/>
      <c r="F2" s="6"/>
      <c r="G2" s="6"/>
      <c r="H2" s="7"/>
      <c r="I2" s="8"/>
    </row>
    <row r="3" spans="1:9" ht="16.5" customHeight="1">
      <c r="A3" s="9"/>
      <c r="B3" s="10" t="s">
        <v>0</v>
      </c>
      <c r="C3" s="142">
        <v>40642</v>
      </c>
      <c r="D3" s="143"/>
      <c r="E3" s="144"/>
      <c r="F3" s="90" t="s">
        <v>54</v>
      </c>
      <c r="G3" s="91">
        <v>34</v>
      </c>
      <c r="H3" s="12"/>
      <c r="I3" s="13"/>
    </row>
    <row r="4" spans="1:9" ht="16.5" customHeight="1">
      <c r="A4" s="9"/>
      <c r="B4" s="14" t="s">
        <v>1</v>
      </c>
      <c r="C4" s="145" t="s">
        <v>2</v>
      </c>
      <c r="D4" s="146"/>
      <c r="E4" s="147"/>
      <c r="F4" s="90" t="s">
        <v>55</v>
      </c>
      <c r="G4" s="15">
        <v>1972</v>
      </c>
      <c r="H4" s="12"/>
      <c r="I4" s="13"/>
    </row>
    <row r="5" spans="1:9" ht="15.75" customHeight="1">
      <c r="A5" s="9"/>
      <c r="B5" s="14" t="s">
        <v>3</v>
      </c>
      <c r="C5" s="148" t="s">
        <v>4</v>
      </c>
      <c r="D5" s="149"/>
      <c r="E5" s="149"/>
      <c r="F5" s="150"/>
      <c r="G5" s="151"/>
      <c r="H5" s="12"/>
      <c r="I5" s="13"/>
    </row>
    <row r="6" spans="1:9" ht="15.75" customHeight="1">
      <c r="A6" s="9"/>
      <c r="B6" s="14" t="s">
        <v>5</v>
      </c>
      <c r="C6" s="152" t="s">
        <v>6</v>
      </c>
      <c r="D6" s="153"/>
      <c r="E6" s="153"/>
      <c r="F6" s="153"/>
      <c r="G6" s="154"/>
      <c r="H6" s="12"/>
      <c r="I6" s="13"/>
    </row>
    <row r="7" spans="1:9" ht="16.5" customHeight="1">
      <c r="A7" s="9"/>
      <c r="B7" s="17" t="s">
        <v>7</v>
      </c>
      <c r="C7" s="155" t="s">
        <v>8</v>
      </c>
      <c r="D7" s="156"/>
      <c r="E7" s="156"/>
      <c r="F7" s="156"/>
      <c r="G7" s="157"/>
      <c r="H7" s="12"/>
      <c r="I7" s="13"/>
    </row>
    <row r="8" spans="1:9" ht="39.75" customHeight="1">
      <c r="A8" s="9"/>
      <c r="B8" s="19"/>
      <c r="C8" s="20"/>
      <c r="D8" s="20"/>
      <c r="E8" s="20"/>
      <c r="F8" s="20"/>
      <c r="G8" s="21"/>
      <c r="H8" s="12"/>
      <c r="I8" s="13"/>
    </row>
    <row r="9" spans="1:9" ht="18.75" customHeight="1">
      <c r="A9" s="9"/>
      <c r="B9" s="11" t="s">
        <v>9</v>
      </c>
      <c r="C9" s="22"/>
      <c r="D9" s="7"/>
      <c r="E9" s="7"/>
      <c r="F9" s="23" t="s">
        <v>10</v>
      </c>
      <c r="G9" s="24"/>
      <c r="H9" s="12"/>
      <c r="I9" s="13"/>
    </row>
    <row r="10" spans="1:9" ht="27" customHeight="1">
      <c r="A10" s="9"/>
      <c r="B10" s="25" t="s">
        <v>11</v>
      </c>
      <c r="C10" s="89">
        <v>737</v>
      </c>
      <c r="D10" s="26"/>
      <c r="E10" s="7"/>
      <c r="F10" s="27" t="s">
        <v>12</v>
      </c>
      <c r="G10" s="24"/>
      <c r="H10" s="12"/>
      <c r="I10" s="13"/>
    </row>
    <row r="11" spans="1:9" ht="41.25" customHeight="1">
      <c r="A11" s="9"/>
      <c r="B11" s="28"/>
      <c r="C11" s="20"/>
      <c r="D11" s="7"/>
      <c r="E11" s="7"/>
      <c r="F11" s="29"/>
      <c r="G11" s="24"/>
      <c r="H11" s="12"/>
      <c r="I11" s="13"/>
    </row>
    <row r="12" spans="1:9" ht="16.5" customHeight="1">
      <c r="A12" s="9"/>
      <c r="B12" s="11" t="s">
        <v>13</v>
      </c>
      <c r="C12" s="22"/>
      <c r="D12" s="7"/>
      <c r="E12" s="7"/>
      <c r="F12" s="30"/>
      <c r="G12" s="31"/>
      <c r="H12" s="12"/>
      <c r="I12" s="13"/>
    </row>
    <row r="13" spans="1:9" ht="24.75" customHeight="1">
      <c r="A13" s="9"/>
      <c r="B13" s="32" t="s">
        <v>14</v>
      </c>
      <c r="C13" s="92">
        <v>6.73</v>
      </c>
      <c r="D13" s="26"/>
      <c r="E13" s="33"/>
      <c r="F13" s="158" t="s">
        <v>15</v>
      </c>
      <c r="G13" s="158" t="s">
        <v>16</v>
      </c>
      <c r="H13" s="133"/>
      <c r="I13" s="134"/>
    </row>
    <row r="14" spans="1:9" ht="24.75" customHeight="1">
      <c r="A14" s="9"/>
      <c r="B14" s="34" t="s">
        <v>17</v>
      </c>
      <c r="C14" s="93">
        <v>1.92</v>
      </c>
      <c r="D14" s="26"/>
      <c r="E14" s="35"/>
      <c r="F14" s="133"/>
      <c r="G14" s="133"/>
      <c r="H14" s="133"/>
      <c r="I14" s="134"/>
    </row>
    <row r="15" spans="1:9" ht="30" customHeight="1">
      <c r="A15" s="9"/>
      <c r="B15" s="36" t="s">
        <v>18</v>
      </c>
      <c r="C15" s="95">
        <v>5.7</v>
      </c>
      <c r="D15" s="26"/>
      <c r="E15" s="37"/>
      <c r="F15" s="159"/>
      <c r="G15" s="159"/>
      <c r="H15" s="12"/>
      <c r="I15" s="13"/>
    </row>
    <row r="16" spans="1:9" ht="27.75" customHeight="1">
      <c r="A16" s="9"/>
      <c r="B16" s="38" t="s">
        <v>19</v>
      </c>
      <c r="C16" s="93"/>
      <c r="D16" s="26"/>
      <c r="E16" s="39"/>
      <c r="F16" s="135">
        <f>SUM(C15*C17)*C19</f>
        <v>25.008750000000003</v>
      </c>
      <c r="G16" s="135">
        <f>SUM(F29/3)</f>
        <v>6.370628272385432</v>
      </c>
      <c r="H16" s="12"/>
      <c r="I16" s="13"/>
    </row>
    <row r="17" spans="1:9" ht="24.75" customHeight="1">
      <c r="A17" s="9"/>
      <c r="B17" s="34" t="s">
        <v>20</v>
      </c>
      <c r="C17" s="95">
        <v>1.35</v>
      </c>
      <c r="D17" s="26"/>
      <c r="E17" s="39"/>
      <c r="F17" s="136"/>
      <c r="G17" s="136"/>
      <c r="H17" s="12"/>
      <c r="I17" s="13"/>
    </row>
    <row r="18" spans="1:9" ht="24.75" customHeight="1">
      <c r="A18" s="9"/>
      <c r="B18" s="16" t="s">
        <v>21</v>
      </c>
      <c r="C18" s="93"/>
      <c r="D18" s="26"/>
      <c r="E18" s="39"/>
      <c r="F18" s="137"/>
      <c r="G18" s="137"/>
      <c r="H18" s="12"/>
      <c r="I18" s="13"/>
    </row>
    <row r="19" spans="1:9" ht="24.75" customHeight="1">
      <c r="A19" s="9"/>
      <c r="B19" s="34" t="s">
        <v>22</v>
      </c>
      <c r="C19" s="96">
        <v>3.25</v>
      </c>
      <c r="D19" s="26"/>
      <c r="E19" s="39"/>
      <c r="F19" s="138" t="s">
        <v>23</v>
      </c>
      <c r="G19" s="139"/>
      <c r="H19" s="12"/>
      <c r="I19" s="13"/>
    </row>
    <row r="20" spans="1:9" ht="24.75" customHeight="1">
      <c r="A20" s="9"/>
      <c r="B20" s="18" t="s">
        <v>24</v>
      </c>
      <c r="C20" s="94"/>
      <c r="D20" s="26"/>
      <c r="E20" s="41"/>
      <c r="F20" s="140">
        <f>SUM(F16*3/100)+F16</f>
        <v>25.759012500000004</v>
      </c>
      <c r="G20" s="141"/>
      <c r="H20" s="12"/>
      <c r="I20" s="13"/>
    </row>
    <row r="21" spans="1:9" ht="20.25" customHeight="1">
      <c r="A21" s="9"/>
      <c r="B21" s="42"/>
      <c r="C21" s="43"/>
      <c r="D21" s="7"/>
      <c r="E21" s="27"/>
      <c r="F21" s="44"/>
      <c r="G21" s="45"/>
      <c r="H21" s="12"/>
      <c r="I21" s="13"/>
    </row>
    <row r="22" spans="1:9" ht="12" customHeight="1">
      <c r="A22" s="9"/>
      <c r="B22" s="46"/>
      <c r="C22" s="47"/>
      <c r="D22" s="7"/>
      <c r="E22" s="7"/>
      <c r="F22" s="48"/>
      <c r="G22" s="49"/>
      <c r="H22" s="12"/>
      <c r="I22" s="13"/>
    </row>
    <row r="23" spans="1:9" ht="16.5" customHeight="1">
      <c r="A23" s="9"/>
      <c r="B23" s="11" t="s">
        <v>25</v>
      </c>
      <c r="C23" s="22"/>
      <c r="D23" s="7"/>
      <c r="E23" s="47">
        <f>SUM(C24+C26+C27)/2</f>
        <v>8.835</v>
      </c>
      <c r="F23" s="50"/>
      <c r="G23" s="51"/>
      <c r="H23" s="12"/>
      <c r="I23" s="13"/>
    </row>
    <row r="24" spans="1:9" ht="19.5" customHeight="1">
      <c r="A24" s="9"/>
      <c r="B24" s="52" t="s">
        <v>26</v>
      </c>
      <c r="C24" s="97">
        <v>5.84</v>
      </c>
      <c r="D24" s="26"/>
      <c r="E24" s="54">
        <f>SUM(C25+C28+C27)/2</f>
        <v>6.25</v>
      </c>
      <c r="F24" s="55" t="s">
        <v>27</v>
      </c>
      <c r="G24" s="55" t="s">
        <v>28</v>
      </c>
      <c r="H24" s="12"/>
      <c r="I24" s="13"/>
    </row>
    <row r="25" spans="1:9" ht="19.5" customHeight="1">
      <c r="A25" s="9"/>
      <c r="B25" s="56" t="s">
        <v>29</v>
      </c>
      <c r="C25" s="98">
        <v>5</v>
      </c>
      <c r="D25" s="26"/>
      <c r="E25" s="58">
        <f>SUM(C29+C24+C28)/2</f>
        <v>7.15</v>
      </c>
      <c r="F25" s="125">
        <f>SQRT(E23*(E23-C24)*(E23-C26)*(E23-C27))+SQRT(E24*(E24-C25)*(E24-C28)*(E24-C27))</f>
        <v>19.082873971270537</v>
      </c>
      <c r="G25" s="125">
        <f>SQRT(E25*(E25-C24)*(E25-C28)*(E25-C29))+SQRT(E26*(E26-C25)*(E26-C29)*(E26-C26))</f>
        <v>19.14089566304206</v>
      </c>
      <c r="H25" s="12"/>
      <c r="I25" s="13"/>
    </row>
    <row r="26" spans="1:9" ht="19.5" customHeight="1">
      <c r="A26" s="9"/>
      <c r="B26" s="16" t="s">
        <v>30</v>
      </c>
      <c r="C26" s="98">
        <v>6.05</v>
      </c>
      <c r="D26" s="26"/>
      <c r="E26" s="58">
        <f>SUM(C26+C25+C29)/2</f>
        <v>8.895</v>
      </c>
      <c r="F26" s="126"/>
      <c r="G26" s="126"/>
      <c r="H26" s="12"/>
      <c r="I26" s="13"/>
    </row>
    <row r="27" spans="1:9" ht="19.5" customHeight="1">
      <c r="A27" s="9"/>
      <c r="B27" s="16" t="s">
        <v>31</v>
      </c>
      <c r="C27" s="98">
        <v>5.78</v>
      </c>
      <c r="D27" s="26"/>
      <c r="E27" s="58"/>
      <c r="F27" s="127"/>
      <c r="G27" s="127"/>
      <c r="H27" s="12"/>
      <c r="I27" s="13"/>
    </row>
    <row r="28" spans="1:9" ht="19.5" customHeight="1">
      <c r="A28" s="9"/>
      <c r="B28" s="16" t="s">
        <v>32</v>
      </c>
      <c r="C28" s="98">
        <v>1.72</v>
      </c>
      <c r="D28" s="26"/>
      <c r="E28" s="54"/>
      <c r="F28" s="106" t="s">
        <v>33</v>
      </c>
      <c r="G28" s="107"/>
      <c r="H28" s="12"/>
      <c r="I28" s="13"/>
    </row>
    <row r="29" spans="1:9" ht="19.5" customHeight="1">
      <c r="A29" s="9"/>
      <c r="B29" s="18" t="s">
        <v>34</v>
      </c>
      <c r="C29" s="99">
        <v>6.74</v>
      </c>
      <c r="D29" s="26"/>
      <c r="E29" s="24"/>
      <c r="F29" s="128">
        <f>SUM(F25+G25)/2</f>
        <v>19.111884817156298</v>
      </c>
      <c r="G29" s="129"/>
      <c r="H29" s="12"/>
      <c r="I29" s="13"/>
    </row>
    <row r="30" spans="1:9" ht="40.5" customHeight="1">
      <c r="A30" s="9"/>
      <c r="B30" s="60"/>
      <c r="C30" s="20"/>
      <c r="D30" s="7"/>
      <c r="E30" s="7"/>
      <c r="F30" s="20"/>
      <c r="G30" s="21"/>
      <c r="H30" s="12"/>
      <c r="I30" s="13"/>
    </row>
    <row r="31" spans="1:9" ht="16.5" customHeight="1">
      <c r="A31" s="9"/>
      <c r="B31" s="11" t="s">
        <v>35</v>
      </c>
      <c r="C31" s="22"/>
      <c r="D31" s="7"/>
      <c r="E31" s="47">
        <f>SUM(C32+C34+C35)/2</f>
        <v>5.305</v>
      </c>
      <c r="F31" s="61"/>
      <c r="G31" s="62"/>
      <c r="H31" s="12"/>
      <c r="I31" s="13"/>
    </row>
    <row r="32" spans="1:9" ht="19.5" customHeight="1">
      <c r="A32" s="9"/>
      <c r="B32" s="52" t="s">
        <v>26</v>
      </c>
      <c r="C32" s="100">
        <v>3.46</v>
      </c>
      <c r="D32" s="26"/>
      <c r="E32" s="54">
        <f>SUM(C33+C36+C35)/2</f>
        <v>3.685</v>
      </c>
      <c r="F32" s="63" t="s">
        <v>36</v>
      </c>
      <c r="G32" s="63" t="s">
        <v>37</v>
      </c>
      <c r="H32" s="12"/>
      <c r="I32" s="13"/>
    </row>
    <row r="33" spans="1:9" ht="19.5" customHeight="1">
      <c r="A33" s="9"/>
      <c r="B33" s="16" t="s">
        <v>29</v>
      </c>
      <c r="C33" s="101">
        <v>2.94</v>
      </c>
      <c r="D33" s="26"/>
      <c r="E33" s="58">
        <f>SUM(C32+C37+C36)/2</f>
        <v>4.32</v>
      </c>
      <c r="F33" s="130">
        <f>SQRT(E31*(E31-C32)*(E31-C34)*(E31-C35))+SQRT(E32*(E32-C33)*(E32-C36)*(E32-C35))</f>
        <v>6.863250115879746</v>
      </c>
      <c r="G33" s="130">
        <f>SQRT(E33*(E33-C32)*(E33-C36)*(E33-C37))+SQRT(E34*(E34-C33)*(E34-C37)*(E34-C34))</f>
        <v>6.868167137885287</v>
      </c>
      <c r="H33" s="12"/>
      <c r="I33" s="13"/>
    </row>
    <row r="34" spans="1:9" ht="19.5" customHeight="1">
      <c r="A34" s="9"/>
      <c r="B34" s="16" t="s">
        <v>30</v>
      </c>
      <c r="C34" s="101">
        <v>3.77</v>
      </c>
      <c r="D34" s="26"/>
      <c r="E34" s="54">
        <f>SUM(C33+C37+C34)/2</f>
        <v>5.42</v>
      </c>
      <c r="F34" s="131"/>
      <c r="G34" s="131"/>
      <c r="H34" s="12"/>
      <c r="I34" s="13"/>
    </row>
    <row r="35" spans="1:9" ht="19.5" customHeight="1">
      <c r="A35" s="9"/>
      <c r="B35" s="16" t="s">
        <v>31</v>
      </c>
      <c r="C35" s="101">
        <v>3.38</v>
      </c>
      <c r="D35" s="26"/>
      <c r="E35" s="58"/>
      <c r="F35" s="132"/>
      <c r="G35" s="132"/>
      <c r="H35" s="12"/>
      <c r="I35" s="13"/>
    </row>
    <row r="36" spans="1:9" ht="19.5" customHeight="1">
      <c r="A36" s="9"/>
      <c r="B36" s="16" t="s">
        <v>32</v>
      </c>
      <c r="C36" s="101">
        <v>1.05</v>
      </c>
      <c r="D36" s="26"/>
      <c r="E36" s="54">
        <f>SUM(C37+C33+C34)/2</f>
        <v>5.42</v>
      </c>
      <c r="F36" s="106" t="s">
        <v>38</v>
      </c>
      <c r="G36" s="107"/>
      <c r="H36" s="12"/>
      <c r="I36" s="13"/>
    </row>
    <row r="37" spans="1:9" ht="19.5" customHeight="1">
      <c r="A37" s="9"/>
      <c r="B37" s="18" t="s">
        <v>34</v>
      </c>
      <c r="C37" s="102">
        <v>4.13</v>
      </c>
      <c r="D37" s="26"/>
      <c r="E37" s="24"/>
      <c r="F37" s="108">
        <f>SUM(F33+G33)/2</f>
        <v>6.865708626882516</v>
      </c>
      <c r="G37" s="109"/>
      <c r="H37" s="12"/>
      <c r="I37" s="13"/>
    </row>
    <row r="38" spans="1:9" ht="40.5" customHeight="1">
      <c r="A38" s="9"/>
      <c r="B38" s="64"/>
      <c r="C38" s="65"/>
      <c r="D38" s="6"/>
      <c r="E38" s="7"/>
      <c r="F38" s="65"/>
      <c r="G38" s="66"/>
      <c r="H38" s="12"/>
      <c r="I38" s="13"/>
    </row>
    <row r="39" spans="1:9" ht="16.5" customHeight="1">
      <c r="A39" s="9"/>
      <c r="B39" s="67" t="s">
        <v>39</v>
      </c>
      <c r="C39" s="68" t="s">
        <v>40</v>
      </c>
      <c r="D39" s="40" t="s">
        <v>41</v>
      </c>
      <c r="E39" s="69">
        <f>SUM(C40+C41+C42)/2</f>
        <v>6.215</v>
      </c>
      <c r="F39" s="70" t="s">
        <v>42</v>
      </c>
      <c r="G39" s="70" t="s">
        <v>43</v>
      </c>
      <c r="H39" s="12"/>
      <c r="I39" s="13"/>
    </row>
    <row r="40" spans="1:9" ht="12.75" customHeight="1">
      <c r="A40" s="9"/>
      <c r="B40" s="52" t="s">
        <v>44</v>
      </c>
      <c r="C40" s="103">
        <v>5.56</v>
      </c>
      <c r="D40" s="53"/>
      <c r="E40" s="69">
        <f>SUM(D40+D41+D42)/2</f>
        <v>0</v>
      </c>
      <c r="F40" s="110">
        <f>SQRT(E39*(E39-C40)*(E39-C41)*(E39-C42))</f>
        <v>4.779427333308354</v>
      </c>
      <c r="G40" s="110">
        <f>SQRT(E40*(E40-D40)*(E40-D41)*(E40-D42))</f>
        <v>0</v>
      </c>
      <c r="H40" s="12"/>
      <c r="I40" s="13"/>
    </row>
    <row r="41" spans="1:9" ht="12.75" customHeight="1">
      <c r="A41" s="9"/>
      <c r="B41" s="16" t="s">
        <v>45</v>
      </c>
      <c r="C41" s="104">
        <v>1.98</v>
      </c>
      <c r="D41" s="57"/>
      <c r="E41" s="12"/>
      <c r="F41" s="111"/>
      <c r="G41" s="111"/>
      <c r="H41" s="12"/>
      <c r="I41" s="13"/>
    </row>
    <row r="42" spans="1:9" ht="13.5" customHeight="1">
      <c r="A42" s="9"/>
      <c r="B42" s="18" t="s">
        <v>46</v>
      </c>
      <c r="C42" s="105">
        <v>4.89</v>
      </c>
      <c r="D42" s="59"/>
      <c r="E42" s="12"/>
      <c r="F42" s="112"/>
      <c r="G42" s="112"/>
      <c r="H42" s="12"/>
      <c r="I42" s="13"/>
    </row>
    <row r="43" spans="1:9" ht="30" customHeight="1">
      <c r="A43" s="9"/>
      <c r="B43" s="64"/>
      <c r="C43" s="20"/>
      <c r="D43" s="20"/>
      <c r="E43" s="7"/>
      <c r="F43" s="65"/>
      <c r="G43" s="21"/>
      <c r="H43" s="12"/>
      <c r="I43" s="13"/>
    </row>
    <row r="44" spans="1:9" ht="18" customHeight="1">
      <c r="A44" s="9"/>
      <c r="B44" s="11" t="s">
        <v>47</v>
      </c>
      <c r="C44" s="71"/>
      <c r="D44" s="72"/>
      <c r="E44" s="73"/>
      <c r="F44" s="74" t="str">
        <f>IF(F25&lt;1,"CATEGORIA",IF(F25&lt;=15.5,"MARRONE (A)",IF(F25&lt;=18,"VERDE (B)",IF(F25&lt;=21,"GIALLA (C)",IF(F25&lt;=25,"BLU (D)",IF(F25&gt;25,"ARANCIO (E)"))))))</f>
        <v>GIALLA (C)</v>
      </c>
      <c r="G44" s="75"/>
      <c r="H44" s="12"/>
      <c r="I44" s="13"/>
    </row>
    <row r="45" spans="1:9" ht="17.25" customHeight="1">
      <c r="A45" s="9"/>
      <c r="B45" s="76"/>
      <c r="C45" s="7"/>
      <c r="D45" s="7"/>
      <c r="E45" s="7"/>
      <c r="F45" s="20"/>
      <c r="G45" s="24"/>
      <c r="H45" s="12"/>
      <c r="I45" s="13"/>
    </row>
    <row r="46" spans="1:9" ht="12.75" customHeight="1">
      <c r="A46" s="9"/>
      <c r="B46" s="77"/>
      <c r="C46" s="7"/>
      <c r="D46" s="7"/>
      <c r="E46" s="6"/>
      <c r="F46" s="6"/>
      <c r="G46" s="78"/>
      <c r="H46" s="12"/>
      <c r="I46" s="13"/>
    </row>
    <row r="47" spans="1:9" ht="16.5" customHeight="1">
      <c r="A47" s="9"/>
      <c r="B47" s="79" t="s">
        <v>48</v>
      </c>
      <c r="C47" s="80"/>
      <c r="D47" s="81"/>
      <c r="E47" s="113" t="s">
        <v>49</v>
      </c>
      <c r="F47" s="114"/>
      <c r="G47" s="115"/>
      <c r="H47" s="12"/>
      <c r="I47" s="13"/>
    </row>
    <row r="48" spans="1:9" ht="12.75" customHeight="1">
      <c r="A48" s="9"/>
      <c r="B48" s="16" t="s">
        <v>50</v>
      </c>
      <c r="C48" s="82">
        <v>3</v>
      </c>
      <c r="D48" s="83"/>
      <c r="E48" s="116" t="s">
        <v>51</v>
      </c>
      <c r="F48" s="117"/>
      <c r="G48" s="118"/>
      <c r="H48" s="12"/>
      <c r="I48" s="13"/>
    </row>
    <row r="49" spans="1:9" ht="12.75" customHeight="1">
      <c r="A49" s="9"/>
      <c r="B49" s="16" t="s">
        <v>52</v>
      </c>
      <c r="C49" s="82">
        <v>3.1</v>
      </c>
      <c r="D49" s="83"/>
      <c r="E49" s="119"/>
      <c r="F49" s="120"/>
      <c r="G49" s="121"/>
      <c r="H49" s="12"/>
      <c r="I49" s="13"/>
    </row>
    <row r="50" spans="1:9" ht="13.5" customHeight="1">
      <c r="A50" s="84"/>
      <c r="B50" s="18" t="s">
        <v>53</v>
      </c>
      <c r="C50" s="85">
        <v>3.25</v>
      </c>
      <c r="D50" s="86"/>
      <c r="E50" s="122"/>
      <c r="F50" s="123"/>
      <c r="G50" s="124"/>
      <c r="H50" s="87"/>
      <c r="I50" s="88"/>
    </row>
  </sheetData>
  <sheetProtection/>
  <mergeCells count="25">
    <mergeCell ref="C3:E3"/>
    <mergeCell ref="C4:E4"/>
    <mergeCell ref="C5:G5"/>
    <mergeCell ref="C6:G6"/>
    <mergeCell ref="C7:G7"/>
    <mergeCell ref="F13:F15"/>
    <mergeCell ref="G13:G15"/>
    <mergeCell ref="H13:H14"/>
    <mergeCell ref="I13:I14"/>
    <mergeCell ref="F16:F18"/>
    <mergeCell ref="G16:G18"/>
    <mergeCell ref="F19:G19"/>
    <mergeCell ref="F20:G20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E47:G47"/>
    <mergeCell ref="E48:G50"/>
  </mergeCells>
  <printOptions/>
  <pageMargins left="0.1899999976158142" right="0.19999998807907104" top="0.19999998807907104" bottom="0.19999998807907104" header="0.19999998807907104" footer="0.19999998807907104"/>
  <pageSetup firstPageNumber="1" useFirstPageNumber="1" horizontalDpi="600" verticalDpi="600" orientation="portrait" paperSize="9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Utente della copia di valutazione di Office 2004</cp:lastModifiedBy>
  <dcterms:created xsi:type="dcterms:W3CDTF">2018-10-24T17:03:32Z</dcterms:created>
  <dcterms:modified xsi:type="dcterms:W3CDTF">2018-10-24T17:03:32Z</dcterms:modified>
  <cp:category/>
  <cp:version/>
  <cp:contentType/>
  <cp:contentStatus/>
</cp:coreProperties>
</file>