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misure vele" sheetId="2" r:id="rId2"/>
    <sheet name="Foglio3" sheetId="3" r:id="rId3"/>
  </sheets>
  <definedNames>
    <definedName name="_xlnm.Print_Area" localSheetId="0">'Foglio1'!$A$1:$F$48</definedName>
  </definedNames>
  <calcPr fullCalcOnLoad="1"/>
</workbook>
</file>

<file path=xl/sharedStrings.xml><?xml version="1.0" encoding="utf-8"?>
<sst xmlns="http://schemas.openxmlformats.org/spreadsheetml/2006/main" count="60" uniqueCount="54">
  <si>
    <t>Cantiere</t>
  </si>
  <si>
    <t>Paron</t>
  </si>
  <si>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</si>
  <si>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</si>
  <si>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</si>
  <si>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</si>
  <si>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</si>
  <si>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</si>
  <si>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Misura flocco</t>
  </si>
  <si>
    <t>Base</t>
  </si>
  <si>
    <t>Coefficienti tipologici</t>
  </si>
  <si>
    <t>Bateli a pizzo, Bragozzi</t>
  </si>
  <si>
    <t>Topi e tope</t>
  </si>
  <si>
    <t>Misure scafo</t>
  </si>
  <si>
    <t>Peso Scafo</t>
  </si>
  <si>
    <r>
      <t>C</t>
    </r>
    <r>
      <rPr>
        <sz val="10"/>
        <rFont val="Verdana"/>
        <family val="2"/>
      </rPr>
      <t xml:space="preserve"> lunghezza massima al fondo compresa curvatura ed esclusa l’asta di prua</t>
    </r>
  </si>
  <si>
    <r>
      <t>D</t>
    </r>
    <r>
      <rPr>
        <sz val="10"/>
        <rFont val="Verdana"/>
        <family val="2"/>
      </rPr>
      <t xml:space="preserve"> larghezza massima al fondo</t>
    </r>
  </si>
  <si>
    <r>
      <t>CT</t>
    </r>
    <r>
      <rPr>
        <sz val="10"/>
        <rFont val="Verdana"/>
        <family val="2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</si>
  <si>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</si>
  <si>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</si>
  <si>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</si>
  <si>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</si>
  <si>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2"/>
      </rPr>
      <t>Lunghezza fuori tutto</t>
    </r>
  </si>
  <si>
    <r>
      <t xml:space="preserve">B </t>
    </r>
    <r>
      <rPr>
        <sz val="10"/>
        <rFont val="Verdana"/>
        <family val="2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</si>
  <si>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</si>
  <si>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</si>
  <si>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</si>
  <si>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</si>
  <si>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</si>
  <si>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</si>
  <si>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</si>
  <si>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Distanza larg.massima al fondo dalla prua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</si>
  <si>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</si>
  <si>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</si>
  <si>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</si>
  <si>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</si>
  <si>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</si>
  <si>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</si>
  <si>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</si>
  <si>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</si>
  <si>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Superfic. mq. Flocco 2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</si>
  <si>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</si>
  <si>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</si>
  <si>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</si>
  <si>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</si>
  <si>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</si>
  <si>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</si>
  <si>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PIETRO MENETTO</t>
  </si>
  <si>
    <t>SAPAPIAN</t>
  </si>
  <si>
    <t>CLAUDIO MASON</t>
  </si>
  <si>
    <r>
      <t xml:space="preserve">SANPIEROTA </t>
    </r>
    <r>
      <rPr>
        <b/>
        <sz val="10"/>
        <rFont val="Verdana"/>
        <family val="2"/>
      </rPr>
      <t>PLASTIFICATA</t>
    </r>
  </si>
  <si>
    <t>Giovanni Vercio, Michele Dissera, Alessandro Dissera, Claudio Soffrizzi</t>
  </si>
  <si>
    <t>Numero Velico</t>
  </si>
  <si>
    <t>Anno Costruzione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</si>
</sst>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0.000"/>
    <numFmt numFmtId="171" formatCode="0.0"/>
  </numFmts>
  <fonts count="50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Verdana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9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6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3" fillId="33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2" fontId="3" fillId="33" borderId="25" xfId="0" applyNumberFormat="1" applyFont="1" applyFill="1" applyBorder="1" applyAlignment="1">
      <alignment horizontal="center" vertical="center"/>
    </xf>
    <xf numFmtId="2" fontId="3" fillId="33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2" fontId="8" fillId="33" borderId="39" xfId="0" applyNumberFormat="1" applyFont="1" applyFill="1" applyBorder="1" applyAlignment="1">
      <alignment horizontal="center"/>
    </xf>
    <xf numFmtId="2" fontId="8" fillId="33" borderId="41" xfId="0" applyNumberFormat="1" applyFont="1" applyFill="1" applyBorder="1" applyAlignment="1">
      <alignment horizontal="center"/>
    </xf>
    <xf numFmtId="2" fontId="3" fillId="34" borderId="42" xfId="0" applyNumberFormat="1" applyFont="1" applyFill="1" applyBorder="1" applyAlignment="1">
      <alignment horizontal="center" vertical="center"/>
    </xf>
    <xf numFmtId="2" fontId="8" fillId="34" borderId="39" xfId="0" applyNumberFormat="1" applyFont="1" applyFill="1" applyBorder="1" applyAlignment="1">
      <alignment horizontal="center"/>
    </xf>
    <xf numFmtId="2" fontId="8" fillId="34" borderId="41" xfId="0" applyNumberFormat="1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9" fontId="2" fillId="0" borderId="43" xfId="0" applyNumberFormat="1" applyFont="1" applyBorder="1" applyAlignment="1" quotePrefix="1">
      <alignment horizontal="left"/>
    </xf>
    <xf numFmtId="169" fontId="2" fillId="0" borderId="44" xfId="0" applyNumberFormat="1" applyFont="1" applyBorder="1" applyAlignment="1">
      <alignment horizontal="left"/>
    </xf>
    <xf numFmtId="169" fontId="2" fillId="0" borderId="45" xfId="0" applyNumberFormat="1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2" fontId="3" fillId="0" borderId="39" xfId="0" applyNumberFormat="1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2" fillId="34" borderId="19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2" fontId="3" fillId="12" borderId="36" xfId="0" applyNumberFormat="1" applyFont="1" applyFill="1" applyBorder="1" applyAlignment="1">
      <alignment/>
    </xf>
    <xf numFmtId="2" fontId="3" fillId="12" borderId="31" xfId="0" applyNumberFormat="1" applyFont="1" applyFill="1" applyBorder="1" applyAlignment="1">
      <alignment/>
    </xf>
    <xf numFmtId="2" fontId="3" fillId="12" borderId="25" xfId="0" applyNumberFormat="1" applyFont="1" applyFill="1" applyBorder="1" applyAlignment="1">
      <alignment horizontal="center" vertical="center"/>
    </xf>
    <xf numFmtId="0" fontId="0" fillId="12" borderId="37" xfId="0" applyFill="1" applyBorder="1" applyAlignment="1">
      <alignment/>
    </xf>
    <xf numFmtId="0" fontId="0" fillId="12" borderId="37" xfId="0" applyFill="1" applyBorder="1" applyAlignment="1">
      <alignment horizontal="center" vertical="center"/>
    </xf>
    <xf numFmtId="2" fontId="8" fillId="12" borderId="39" xfId="0" applyNumberFormat="1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 wrapText="1"/>
    </xf>
    <xf numFmtId="2" fontId="5" fillId="0" borderId="3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2" fontId="3" fillId="33" borderId="24" xfId="0" applyNumberFormat="1" applyFont="1" applyFill="1" applyBorder="1" applyAlignment="1">
      <alignment/>
    </xf>
    <xf numFmtId="2" fontId="3" fillId="33" borderId="36" xfId="0" applyNumberFormat="1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2" fontId="3" fillId="34" borderId="24" xfId="0" applyNumberFormat="1" applyFont="1" applyFill="1" applyBorder="1" applyAlignment="1">
      <alignment/>
    </xf>
    <xf numFmtId="2" fontId="3" fillId="34" borderId="36" xfId="0" applyNumberFormat="1" applyFont="1" applyFill="1" applyBorder="1" applyAlignment="1">
      <alignment/>
    </xf>
    <xf numFmtId="2" fontId="3" fillId="34" borderId="27" xfId="0" applyNumberFormat="1" applyFont="1" applyFill="1" applyBorder="1" applyAlignment="1">
      <alignment/>
    </xf>
    <xf numFmtId="2" fontId="3" fillId="34" borderId="3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3</xdr:row>
      <xdr:rowOff>114300</xdr:rowOff>
    </xdr:from>
    <xdr:to>
      <xdr:col>19</xdr:col>
      <xdr:colOff>476250</xdr:colOff>
      <xdr:row>36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00075"/>
          <a:ext cx="5610225" cy="537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9</xdr:col>
      <xdr:colOff>85725</xdr:colOff>
      <xdr:row>35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981075"/>
          <a:ext cx="4953000" cy="483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590550</xdr:colOff>
      <xdr:row>39</xdr:row>
      <xdr:rowOff>19050</xdr:rowOff>
    </xdr:from>
    <xdr:to>
      <xdr:col>8</xdr:col>
      <xdr:colOff>323850</xdr:colOff>
      <xdr:row>69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334125"/>
          <a:ext cx="4610100" cy="497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371475</xdr:colOff>
      <xdr:row>39</xdr:row>
      <xdr:rowOff>19050</xdr:rowOff>
    </xdr:from>
    <xdr:to>
      <xdr:col>17</xdr:col>
      <xdr:colOff>495300</xdr:colOff>
      <xdr:row>72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6334125"/>
          <a:ext cx="5000625" cy="5448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28">
      <selection activeCell="D9" sqref="D9"/>
    </sheetView>
  </sheetViews>
  <sheetFormatPr defaultColWidth="9.140625" defaultRowHeight="12.75"/>
  <cols>
    <col min="1" max="1" width="39.7109375" style="0" customWidth="1"/>
    <col min="4" max="6" width="20.7109375" style="0" customWidth="1"/>
    <col min="7" max="7" width="38.57421875" style="0" customWidth="1"/>
  </cols>
  <sheetData>
    <row r="1" spans="1:6" ht="20.25" thickBot="1">
      <c r="A1" s="23" t="s">
        <v>4</v>
      </c>
      <c r="B1" s="93">
        <v>40145</v>
      </c>
      <c r="C1" s="94"/>
      <c r="D1" s="95"/>
      <c r="E1" s="101" t="s">
        <v>52</v>
      </c>
      <c r="F1" s="102">
        <v>200</v>
      </c>
    </row>
    <row r="2" spans="1:6" ht="15.75" thickBot="1">
      <c r="A2" s="24" t="s">
        <v>28</v>
      </c>
      <c r="B2" s="96" t="s">
        <v>50</v>
      </c>
      <c r="C2" s="97"/>
      <c r="D2" s="97"/>
      <c r="E2" s="101" t="s">
        <v>53</v>
      </c>
      <c r="F2" s="100">
        <v>1978</v>
      </c>
    </row>
    <row r="3" spans="1:6" ht="15">
      <c r="A3" s="24" t="s">
        <v>27</v>
      </c>
      <c r="B3" s="103" t="s">
        <v>48</v>
      </c>
      <c r="C3" s="104"/>
      <c r="D3" s="104"/>
      <c r="E3" s="105"/>
      <c r="F3" s="106"/>
    </row>
    <row r="4" spans="1:6" ht="15">
      <c r="A4" s="24" t="s">
        <v>0</v>
      </c>
      <c r="B4" s="70" t="s">
        <v>47</v>
      </c>
      <c r="C4" s="71"/>
      <c r="D4" s="71"/>
      <c r="E4" s="71"/>
      <c r="F4" s="72"/>
    </row>
    <row r="5" spans="1:6" ht="15.75" thickBot="1">
      <c r="A5" s="25" t="s">
        <v>1</v>
      </c>
      <c r="B5" s="107" t="s">
        <v>49</v>
      </c>
      <c r="C5" s="108"/>
      <c r="D5" s="108"/>
      <c r="E5" s="109"/>
      <c r="F5" s="110"/>
    </row>
    <row r="6" spans="1:6" ht="39.75" customHeight="1" thickBot="1">
      <c r="A6" s="50"/>
      <c r="B6" s="51"/>
      <c r="C6" s="51"/>
      <c r="D6" s="51"/>
      <c r="E6" s="51"/>
      <c r="F6" s="52"/>
    </row>
    <row r="7" spans="1:6" ht="15.75" thickBot="1">
      <c r="A7" s="26" t="s">
        <v>14</v>
      </c>
      <c r="B7" s="3"/>
      <c r="C7" s="3"/>
      <c r="D7" s="3"/>
      <c r="E7" s="62"/>
      <c r="F7" s="5"/>
    </row>
    <row r="8" spans="1:6" ht="26.25" thickBot="1">
      <c r="A8" s="19" t="s">
        <v>2</v>
      </c>
      <c r="B8" s="111">
        <v>367</v>
      </c>
      <c r="C8" s="3"/>
      <c r="D8" s="3"/>
      <c r="E8" s="63"/>
      <c r="F8" s="5"/>
    </row>
    <row r="9" spans="1:6" ht="41.25" customHeight="1" thickBot="1">
      <c r="A9" s="6"/>
      <c r="B9" s="1"/>
      <c r="C9" s="1"/>
      <c r="D9" s="1"/>
      <c r="E9" s="1"/>
      <c r="F9" s="14"/>
    </row>
    <row r="10" spans="1:6" ht="15.75" thickBot="1">
      <c r="A10" s="41" t="s">
        <v>13</v>
      </c>
      <c r="B10" s="3"/>
      <c r="C10" s="3"/>
      <c r="D10" s="3"/>
      <c r="E10" s="38"/>
      <c r="F10" s="39"/>
    </row>
    <row r="11" spans="1:7" ht="24.75" customHeight="1">
      <c r="A11" s="27" t="s">
        <v>22</v>
      </c>
      <c r="B11" s="112">
        <v>6.48</v>
      </c>
      <c r="C11" s="3"/>
      <c r="D11" s="58"/>
      <c r="E11" s="73" t="s">
        <v>43</v>
      </c>
      <c r="F11" s="73" t="s">
        <v>42</v>
      </c>
      <c r="G11" s="68"/>
    </row>
    <row r="12" spans="1:7" ht="24.75" customHeight="1">
      <c r="A12" s="17" t="s">
        <v>23</v>
      </c>
      <c r="B12" s="113">
        <v>1.75</v>
      </c>
      <c r="C12" s="3"/>
      <c r="D12" s="59"/>
      <c r="E12" s="74"/>
      <c r="F12" s="74"/>
      <c r="G12" s="69"/>
    </row>
    <row r="13" spans="1:6" ht="24.75" customHeight="1" thickBot="1">
      <c r="A13" s="16" t="s">
        <v>15</v>
      </c>
      <c r="B13" s="117">
        <v>5.11</v>
      </c>
      <c r="C13" s="3"/>
      <c r="D13" s="60"/>
      <c r="E13" s="75"/>
      <c r="F13" s="75"/>
    </row>
    <row r="14" spans="1:6" ht="24.75" customHeight="1">
      <c r="A14" s="28" t="s">
        <v>24</v>
      </c>
      <c r="B14" s="114"/>
      <c r="C14" s="3"/>
      <c r="D14" s="53"/>
      <c r="E14" s="119">
        <f>SUM(B13*B15)*B17</f>
        <v>19.0092</v>
      </c>
      <c r="F14" s="119">
        <f>SUM(E27/3)</f>
        <v>0</v>
      </c>
    </row>
    <row r="15" spans="1:6" ht="24.75" customHeight="1">
      <c r="A15" s="17" t="s">
        <v>16</v>
      </c>
      <c r="B15" s="117">
        <v>1.24</v>
      </c>
      <c r="C15" s="3"/>
      <c r="D15" s="53"/>
      <c r="E15" s="120"/>
      <c r="F15" s="121"/>
    </row>
    <row r="16" spans="1:6" ht="24.75" customHeight="1" thickBot="1">
      <c r="A16" s="47" t="s">
        <v>31</v>
      </c>
      <c r="B16" s="115"/>
      <c r="C16" s="3"/>
      <c r="D16" s="53"/>
      <c r="E16" s="120"/>
      <c r="F16" s="121"/>
    </row>
    <row r="17" spans="1:6" ht="24.75" customHeight="1" thickBot="1">
      <c r="A17" s="46" t="s">
        <v>17</v>
      </c>
      <c r="B17" s="118">
        <v>3</v>
      </c>
      <c r="C17" s="3"/>
      <c r="D17" s="53"/>
      <c r="E17" s="98" t="s">
        <v>44</v>
      </c>
      <c r="F17" s="99"/>
    </row>
    <row r="18" spans="1:6" ht="24.75" customHeight="1" thickBot="1">
      <c r="A18" s="10" t="s">
        <v>30</v>
      </c>
      <c r="B18" s="116">
        <v>0.52</v>
      </c>
      <c r="C18" s="3"/>
      <c r="D18" s="55"/>
      <c r="E18" s="122">
        <f>SUM(E14*3/100)+E14</f>
        <v>19.579476</v>
      </c>
      <c r="F18" s="123"/>
    </row>
    <row r="19" spans="1:6" ht="20.25" customHeight="1">
      <c r="A19" s="8"/>
      <c r="B19" s="15"/>
      <c r="C19" s="3"/>
      <c r="D19" s="49"/>
      <c r="E19" s="53"/>
      <c r="F19" s="36"/>
    </row>
    <row r="20" spans="1:6" ht="12" customHeight="1" thickBot="1">
      <c r="A20" s="8"/>
      <c r="B20" s="15"/>
      <c r="C20" s="3"/>
      <c r="D20" s="3"/>
      <c r="E20" s="53"/>
      <c r="F20" s="36"/>
    </row>
    <row r="21" spans="1:6" ht="15.75" thickBot="1">
      <c r="A21" s="41" t="s">
        <v>6</v>
      </c>
      <c r="B21" s="3"/>
      <c r="C21" s="3"/>
      <c r="D21" s="9">
        <f>SUM(B22+B24+B25)/2</f>
        <v>0</v>
      </c>
      <c r="E21" s="53"/>
      <c r="F21" s="30"/>
    </row>
    <row r="22" spans="1:6" ht="19.5" customHeight="1" thickBot="1">
      <c r="A22" s="13" t="s">
        <v>3</v>
      </c>
      <c r="B22" s="135">
        <v>0</v>
      </c>
      <c r="C22" s="3"/>
      <c r="D22" s="9">
        <f>SUM(B23+B26+B25)/2</f>
        <v>0</v>
      </c>
      <c r="E22" s="56" t="s">
        <v>41</v>
      </c>
      <c r="F22" s="54" t="s">
        <v>33</v>
      </c>
    </row>
    <row r="23" spans="1:6" ht="19.5" customHeight="1">
      <c r="A23" s="44" t="s">
        <v>25</v>
      </c>
      <c r="B23" s="136">
        <v>0</v>
      </c>
      <c r="C23" s="3"/>
      <c r="D23" s="57">
        <f>SUM(B27+B22+B26)/2</f>
        <v>0</v>
      </c>
      <c r="E23" s="79">
        <f>SQRT(D21*(D21-B22)*(D21-B24)*(D21-B25))+SQRT(D22*(D22-B23)*(D22-B26)*(D22-B25))</f>
        <v>0</v>
      </c>
      <c r="F23" s="81">
        <f>SQRT(D23*(D23-B22)*(D23-B26)*(D23-B27))+SQRT(D24*(D24-B23)*(D24-B27)*(D24-B24))</f>
        <v>0</v>
      </c>
    </row>
    <row r="24" spans="1:6" ht="19.5" customHeight="1">
      <c r="A24" s="7" t="s">
        <v>18</v>
      </c>
      <c r="B24" s="136">
        <v>0</v>
      </c>
      <c r="C24" s="3"/>
      <c r="D24" s="57">
        <f>SUM(B24+B23+B27)/2</f>
        <v>0</v>
      </c>
      <c r="E24" s="80"/>
      <c r="F24" s="79"/>
    </row>
    <row r="25" spans="1:6" ht="19.5" customHeight="1" thickBot="1">
      <c r="A25" s="7" t="s">
        <v>35</v>
      </c>
      <c r="B25" s="136">
        <v>0</v>
      </c>
      <c r="C25" s="3"/>
      <c r="D25" s="57"/>
      <c r="E25" s="80"/>
      <c r="F25" s="82"/>
    </row>
    <row r="26" spans="1:6" ht="19.5" customHeight="1" thickBot="1">
      <c r="A26" s="47" t="s">
        <v>5</v>
      </c>
      <c r="B26" s="137">
        <v>0</v>
      </c>
      <c r="C26" s="3"/>
      <c r="D26" s="9"/>
      <c r="E26" s="83" t="s">
        <v>37</v>
      </c>
      <c r="F26" s="84"/>
    </row>
    <row r="27" spans="1:6" ht="19.5" customHeight="1" thickBot="1">
      <c r="A27" s="45" t="s">
        <v>32</v>
      </c>
      <c r="B27" s="138">
        <v>0</v>
      </c>
      <c r="C27" s="3"/>
      <c r="D27" s="3"/>
      <c r="E27" s="85">
        <f>SUM(E23+F23)/2</f>
        <v>0</v>
      </c>
      <c r="F27" s="86"/>
    </row>
    <row r="28" spans="1:6" ht="40.5" customHeight="1" thickBot="1">
      <c r="A28" s="8"/>
      <c r="B28" s="3"/>
      <c r="C28" s="3"/>
      <c r="D28" s="3"/>
      <c r="E28" s="3"/>
      <c r="F28" s="5"/>
    </row>
    <row r="29" spans="1:6" ht="15.75" thickBot="1">
      <c r="A29" s="41" t="s">
        <v>7</v>
      </c>
      <c r="B29" s="3"/>
      <c r="C29" s="3"/>
      <c r="D29" s="9">
        <f>SUM(B30+B32+B33)/2</f>
        <v>0</v>
      </c>
      <c r="E29" s="40"/>
      <c r="F29" s="31"/>
    </row>
    <row r="30" spans="1:6" ht="19.5" customHeight="1">
      <c r="A30" s="13" t="s">
        <v>3</v>
      </c>
      <c r="B30" s="139">
        <v>0</v>
      </c>
      <c r="C30" s="3"/>
      <c r="D30" s="9">
        <f>SUM(B31+B34+B33)/2</f>
        <v>0</v>
      </c>
      <c r="E30" s="29" t="s">
        <v>36</v>
      </c>
      <c r="F30" s="29" t="s">
        <v>34</v>
      </c>
    </row>
    <row r="31" spans="1:6" ht="19.5" customHeight="1">
      <c r="A31" s="7" t="s">
        <v>25</v>
      </c>
      <c r="B31" s="140">
        <v>0</v>
      </c>
      <c r="C31" s="3"/>
      <c r="D31" s="57">
        <f>SUM(B30+B35+B34)/2</f>
        <v>0</v>
      </c>
      <c r="E31" s="87">
        <f>SQRT(D29*(D29-B30)*(D29-B32)*(D29-B33))+SQRT(D30*(D30-B31)*(D30-B34)*(D30-B33))</f>
        <v>0</v>
      </c>
      <c r="F31" s="87">
        <f>SQRT(D31*(D31-B30)*(D31-B34)*(D31-B35))+SQRT(D32*(D32-B31)*(D32-B35)*(D32-B32))</f>
        <v>0</v>
      </c>
    </row>
    <row r="32" spans="1:7" ht="19.5" customHeight="1">
      <c r="A32" s="7" t="s">
        <v>18</v>
      </c>
      <c r="B32" s="140">
        <v>0</v>
      </c>
      <c r="C32" s="3"/>
      <c r="D32" s="9">
        <f>SUM(B31+B35+B32)/2</f>
        <v>0</v>
      </c>
      <c r="E32" s="74"/>
      <c r="F32" s="74"/>
      <c r="G32" s="18"/>
    </row>
    <row r="33" spans="1:6" ht="19.5" customHeight="1" thickBot="1">
      <c r="A33" s="7" t="s">
        <v>35</v>
      </c>
      <c r="B33" s="140">
        <v>0</v>
      </c>
      <c r="C33" s="3"/>
      <c r="D33" s="57"/>
      <c r="E33" s="74"/>
      <c r="F33" s="74"/>
    </row>
    <row r="34" spans="1:6" ht="19.5" customHeight="1" thickBot="1">
      <c r="A34" s="47" t="s">
        <v>5</v>
      </c>
      <c r="B34" s="141">
        <v>0</v>
      </c>
      <c r="C34" s="3"/>
      <c r="D34" s="9">
        <f>SUM(B35+B31+B32)/2</f>
        <v>0</v>
      </c>
      <c r="E34" s="83" t="s">
        <v>38</v>
      </c>
      <c r="F34" s="84"/>
    </row>
    <row r="35" spans="1:6" ht="19.5" customHeight="1" thickBot="1">
      <c r="A35" s="45" t="s">
        <v>32</v>
      </c>
      <c r="B35" s="142">
        <v>0</v>
      </c>
      <c r="C35" s="3"/>
      <c r="D35" s="3"/>
      <c r="E35" s="88">
        <f>SUM(E31+F31)/2</f>
        <v>0</v>
      </c>
      <c r="F35" s="89"/>
    </row>
    <row r="36" spans="1:6" ht="40.5" customHeight="1" thickBot="1">
      <c r="A36" s="4"/>
      <c r="B36" s="3"/>
      <c r="C36" s="3"/>
      <c r="D36" s="3"/>
      <c r="E36" s="3"/>
      <c r="F36" s="5"/>
    </row>
    <row r="37" spans="1:6" ht="15.75" thickBot="1">
      <c r="A37" s="42" t="s">
        <v>8</v>
      </c>
      <c r="B37" s="20" t="s">
        <v>20</v>
      </c>
      <c r="C37" s="21" t="s">
        <v>21</v>
      </c>
      <c r="D37" s="9">
        <f>SUM(B38+B39+B40)/2</f>
        <v>0</v>
      </c>
      <c r="E37" s="12" t="s">
        <v>39</v>
      </c>
      <c r="F37" s="12" t="s">
        <v>40</v>
      </c>
    </row>
    <row r="38" spans="1:6" ht="12.75" customHeight="1">
      <c r="A38" s="22" t="s">
        <v>45</v>
      </c>
      <c r="B38" s="32"/>
      <c r="C38" s="33"/>
      <c r="D38" s="9">
        <f>SUM(C38+C39+C40)/2</f>
        <v>0</v>
      </c>
      <c r="E38" s="90">
        <f>SQRT(D37*(D37-B38)*(D37-B39)*(D37*B40))</f>
        <v>0</v>
      </c>
      <c r="F38" s="90">
        <f>SQRT(D38*(D38-C38)*(D38-C39)*(D38*C40))</f>
        <v>0</v>
      </c>
    </row>
    <row r="39" spans="1:6" ht="12.75" customHeight="1">
      <c r="A39" s="64" t="s">
        <v>9</v>
      </c>
      <c r="B39" s="65"/>
      <c r="C39" s="48"/>
      <c r="D39" s="3"/>
      <c r="E39" s="91"/>
      <c r="F39" s="91"/>
    </row>
    <row r="40" spans="1:6" ht="13.5" thickBot="1">
      <c r="A40" s="66" t="s">
        <v>46</v>
      </c>
      <c r="B40" s="67"/>
      <c r="C40" s="61"/>
      <c r="D40" s="3"/>
      <c r="E40" s="92"/>
      <c r="F40" s="92"/>
    </row>
    <row r="41" spans="1:6" ht="30" customHeight="1" thickBot="1">
      <c r="A41" s="4"/>
      <c r="B41" s="3"/>
      <c r="C41" s="3"/>
      <c r="D41" s="3"/>
      <c r="E41" s="3"/>
      <c r="F41" s="5"/>
    </row>
    <row r="42" spans="1:6" ht="18" customHeight="1" thickBot="1">
      <c r="A42" s="26" t="s">
        <v>26</v>
      </c>
      <c r="B42" s="34"/>
      <c r="C42" s="34"/>
      <c r="D42" s="34"/>
      <c r="E42" s="37" t="str">
        <f>IF(E23&lt;1,"CATEGORIA",IF(E23&lt;=15.5,"MARRONE (A)",IF(E23&lt;=18,"VERDE (B)",IF(E23&lt;=21,"GIALLA (C)",IF(E23&lt;=25,"BLU (D)",IF(E23&gt;25,"ARANCIO (E)"))))))</f>
        <v>CATEGORIA</v>
      </c>
      <c r="F42" s="35"/>
    </row>
    <row r="43" spans="1:6" ht="17.25" customHeight="1">
      <c r="A43" s="4"/>
      <c r="B43" s="3"/>
      <c r="C43" s="3"/>
      <c r="D43" s="3"/>
      <c r="E43" s="3"/>
      <c r="F43" s="5"/>
    </row>
    <row r="44" spans="1:6" ht="13.5" thickBot="1">
      <c r="A44" s="4"/>
      <c r="B44" s="3"/>
      <c r="C44" s="3"/>
      <c r="D44" s="3"/>
      <c r="E44" s="3"/>
      <c r="F44" s="5"/>
    </row>
    <row r="45" spans="1:6" ht="16.5" thickBot="1">
      <c r="A45" s="43" t="s">
        <v>10</v>
      </c>
      <c r="B45" s="2"/>
      <c r="C45" s="2"/>
      <c r="D45" s="76" t="s">
        <v>29</v>
      </c>
      <c r="E45" s="77"/>
      <c r="F45" s="78"/>
    </row>
    <row r="46" spans="1:6" ht="12.75" customHeight="1">
      <c r="A46" s="7" t="s">
        <v>19</v>
      </c>
      <c r="B46" s="124">
        <v>3</v>
      </c>
      <c r="C46" s="2"/>
      <c r="D46" s="126" t="s">
        <v>51</v>
      </c>
      <c r="E46" s="127"/>
      <c r="F46" s="128"/>
    </row>
    <row r="47" spans="1:6" ht="12.75" customHeight="1">
      <c r="A47" s="7" t="s">
        <v>12</v>
      </c>
      <c r="B47" s="124">
        <v>3.1</v>
      </c>
      <c r="C47" s="2"/>
      <c r="D47" s="129"/>
      <c r="E47" s="130"/>
      <c r="F47" s="131"/>
    </row>
    <row r="48" spans="1:6" ht="13.5" customHeight="1" thickBot="1">
      <c r="A48" s="10" t="s">
        <v>11</v>
      </c>
      <c r="B48" s="125">
        <v>3.25</v>
      </c>
      <c r="C48" s="11"/>
      <c r="D48" s="132"/>
      <c r="E48" s="133"/>
      <c r="F48" s="134"/>
    </row>
  </sheetData>
  <sheetProtection/>
  <mergeCells count="24">
    <mergeCell ref="E38:E40"/>
    <mergeCell ref="F38:F40"/>
    <mergeCell ref="B1:D1"/>
    <mergeCell ref="B2:D2"/>
    <mergeCell ref="E18:F18"/>
    <mergeCell ref="E14:E16"/>
    <mergeCell ref="F14:F16"/>
    <mergeCell ref="E17:F17"/>
    <mergeCell ref="D45:F45"/>
    <mergeCell ref="D46:F48"/>
    <mergeCell ref="E23:E25"/>
    <mergeCell ref="F23:F25"/>
    <mergeCell ref="E26:F26"/>
    <mergeCell ref="E27:F27"/>
    <mergeCell ref="E31:E33"/>
    <mergeCell ref="F31:F33"/>
    <mergeCell ref="E34:F34"/>
    <mergeCell ref="E35:F35"/>
    <mergeCell ref="G11:G12"/>
    <mergeCell ref="B3:F3"/>
    <mergeCell ref="B4:F4"/>
    <mergeCell ref="B5:F5"/>
    <mergeCell ref="E11:E13"/>
    <mergeCell ref="F11:F13"/>
  </mergeCells>
  <printOptions/>
  <pageMargins left="0.19" right="0.2" top="0.2" bottom="0.2" header="0.2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8" sqref="E7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2009-12-02T09:16:03Z</cp:lastPrinted>
  <dcterms:created xsi:type="dcterms:W3CDTF">2009-10-26T17:01:50Z</dcterms:created>
  <dcterms:modified xsi:type="dcterms:W3CDTF">2010-11-07T16:02:31Z</dcterms:modified>
  <cp:category/>
  <cp:version/>
  <cp:contentType/>
  <cp:contentStatus/>
</cp:coreProperties>
</file>