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BA36B740-B557-4331-AFF9-E05608075D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 s="1"/>
  <c r="G35" i="1" l="1"/>
  <c r="F35" i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<sst xmlns="http://schemas.openxmlformats.org/spreadsheetml/2006/main" count="79" uniqueCount="69">
  <si>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</si>
  <si>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</si>
  <si>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</si>
  <si>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</si>
  <si>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</si>
  <si>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</si>
  <si>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</si>
  <si>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</si>
  <si>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</si>
  <si>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</si>
  <si>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</si>
  <si>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</si>
  <si>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</si>
  <si>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</si>
  <si>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</si>
  <si>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</si>
  <si>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</si>
  <si>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</si>
  <si>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</si>
  <si>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</si>
  <si>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</si>
  <si>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</si>
  <si>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</si>
  <si>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</si>
  <si>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</si>
  <si>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</si>
  <si>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</si>
  <si>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</si>
  <si>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</si>
  <si>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</si>
  <si>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</si>
  <si>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</si>
  <si>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</si>
  <si>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</si>
  <si>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</si>
  <si>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</si>
  <si>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</si>
  <si>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</si>
  <si>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</si>
  <si>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</si>
  <si>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</si>
  <si>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</si>
  <si>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</si>
  <si>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</si>
  <si>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</si>
  <si>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</si>
  <si>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</si>
  <si>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</si>
  <si>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</si>
  <si>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</si>
  <si>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</si>
  <si>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</si>
  <si>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</si>
  <si>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</si>
  <si>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</si>
  <si>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</si>
  <si>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</si>
  <si>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</si>
  <si>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</si>
  <si>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</si>
  <si>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CANOTTIERI MESTRE</t>
  </si>
  <si>
    <t>2005</t>
  </si>
  <si>
    <t>VENTO DI VENEZIA</t>
  </si>
  <si>
    <t>V.d.V. Maestro d'ascia Matteo Tamassia</t>
  </si>
  <si>
    <t xml:space="preserve">sabato 28 novembre 2009 </t>
  </si>
  <si>
    <t>Guiovanni Vercio, Michele Dissera, Alessandro Dissera</t>
  </si>
  <si>
    <t>Claudio Soffrizzi</t>
  </si>
  <si>
    <t>Paolo Palazzi, Ester Cappelletto</t>
  </si>
  <si>
    <t xml:space="preserve">19/04/2022 - vele nuove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</si>
</sst>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2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5" fillId="0" borderId="27" xfId="0" applyNumberFormat="1" applyFont="1" applyFill="1" applyBorder="1" applyAlignment="1">
      <alignment horizontal="left" wrapText="1"/>
    </xf>
    <xf numFmtId="0" fontId="15" fillId="0" borderId="0" xfId="0" applyNumberFormat="1" applyFont="1" applyFill="1" applyBorder="1" applyAlignment="1">
      <alignment horizontal="left" wrapText="1"/>
    </xf>
    <xf numFmtId="0" fontId="15" fillId="0" borderId="2" xfId="0" applyNumberFormat="1" applyFont="1" applyFill="1" applyBorder="1" applyAlignment="1">
      <alignment horizontal="left" wrapText="1"/>
    </xf>
    <xf numFmtId="0" fontId="3" fillId="0" borderId="27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left" wrapText="1"/>
    </xf>
    <xf numFmtId="14" fontId="15" fillId="0" borderId="27" xfId="0" applyNumberFormat="1" applyFont="1" applyFill="1" applyBorder="1" applyAlignment="1">
      <alignment horizontal="left" wrapText="1"/>
    </xf>
    <xf numFmtId="0" fontId="15" fillId="0" borderId="27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15" sqref="E15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44670</v>
      </c>
      <c r="D2" s="102"/>
      <c r="E2" s="103"/>
      <c r="F2" s="43" t="s">
        <v>50</v>
      </c>
      <c r="G2" s="63">
        <v>243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 t="s">
        <v>61</v>
      </c>
    </row>
    <row r="4" spans="1:7" ht="18" customHeight="1" thickBot="1" x14ac:dyDescent="0.25">
      <c r="A4" s="2"/>
      <c r="B4" s="44" t="s">
        <v>14</v>
      </c>
      <c r="C4" s="106" t="s">
        <v>62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63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60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/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565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7.32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1.97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5.96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0</v>
      </c>
      <c r="D17" s="9"/>
      <c r="E17" s="9"/>
      <c r="F17" s="112">
        <f>SUM((C16*C18))*C20</f>
        <v>24.138000000000005</v>
      </c>
      <c r="G17" s="114">
        <f>SUM((F31/3))</f>
        <v>8.0263795645352882</v>
      </c>
    </row>
    <row r="18" spans="1:7" ht="15" customHeight="1" thickBot="1" x14ac:dyDescent="0.25">
      <c r="A18" s="2"/>
      <c r="B18" s="48" t="s">
        <v>25</v>
      </c>
      <c r="C18" s="66">
        <v>1.35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7">
        <f>SUM(((F17*3)/100))+F17</f>
        <v>24.862140000000004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24.464499999999997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10.205</v>
      </c>
      <c r="E25" s="57">
        <f>SUM(((C26+C28)+C29))/2</f>
        <v>10.205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6.89</v>
      </c>
      <c r="D26" s="58">
        <f>(C27+C29+C30)/2</f>
        <v>6.42</v>
      </c>
      <c r="E26" s="59">
        <f>SUM(((C27+C30)+C29))/2</f>
        <v>6.42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5.13</v>
      </c>
      <c r="D27" s="58">
        <f>(C26+C30+C31)/2</f>
        <v>8.5449999999999999</v>
      </c>
      <c r="E27" s="60">
        <f>SUM(((C31+C26)+C30))/2</f>
        <v>8.5449999999999999</v>
      </c>
      <c r="F27" s="78">
        <f>SQRT((((E25*(E25-C26))*(E25-C28))*(E25-C29)))+SQRT((((E26*(E26-C27))*(E26-C30))*(E26-C29)))</f>
        <v>24.038851322145426</v>
      </c>
      <c r="G27" s="83">
        <f>SQRT((((E27*(E27-C26))*(E27-C30))*(E27-C31)))+SQRT((((E28*(E28-C27))*(E28-C31))*(E28-C28)))</f>
        <v>24.119426065066307</v>
      </c>
    </row>
    <row r="28" spans="1:7" ht="15" customHeight="1" thickBot="1" x14ac:dyDescent="0.25">
      <c r="A28" s="2"/>
      <c r="B28" s="51" t="s">
        <v>3</v>
      </c>
      <c r="C28" s="69">
        <v>7.71</v>
      </c>
      <c r="D28" s="58">
        <f>(C27+C28+C31)/2</f>
        <v>10.57</v>
      </c>
      <c r="E28" s="60">
        <f>SUM(((C28+C27)+C31))/2</f>
        <v>10.57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5.81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1.9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8.3000000000000007</v>
      </c>
      <c r="D31" s="62"/>
      <c r="E31" s="61"/>
      <c r="F31" s="88">
        <f>SUM((F27+G27))/2</f>
        <v>24.079138693605866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5.7399999999999993</v>
      </c>
      <c r="F33" s="9"/>
      <c r="G33" s="28"/>
    </row>
    <row r="34" spans="1:7" ht="15" customHeight="1" thickBot="1" x14ac:dyDescent="0.25">
      <c r="A34" s="2"/>
      <c r="B34" s="53" t="s">
        <v>32</v>
      </c>
      <c r="C34" s="70">
        <v>3.78</v>
      </c>
      <c r="D34" s="61"/>
      <c r="E34" s="59">
        <f>SUM(((C35+C38)+C37))/2</f>
        <v>3.7350000000000003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>
        <v>2.92</v>
      </c>
      <c r="D35" s="61"/>
      <c r="E35" s="60">
        <f>SUM(((C34+C39)+C38))/2</f>
        <v>4.8449999999999998</v>
      </c>
      <c r="F35" s="89">
        <f>SQRT((((E33*(E33-C34))*(E33-C36))*(E33-C37)))+SQRT((((E34*(E34-C35))*(E34-C38))*(E34-C37)))</f>
        <v>7.8371335118978873</v>
      </c>
      <c r="G35" s="90">
        <f>SQRT((((E35*(E35-C34))*(E35-C38))*(E35-C39)))+SQRT((((E36*(E36-C35))*(E36-C39))*(E36-C36)))</f>
        <v>7.806562635307948</v>
      </c>
    </row>
    <row r="36" spans="1:7" ht="15" customHeight="1" thickBot="1" x14ac:dyDescent="0.25">
      <c r="A36" s="2"/>
      <c r="B36" s="51" t="s">
        <v>3</v>
      </c>
      <c r="C36" s="70">
        <v>4.3499999999999996</v>
      </c>
      <c r="D36" s="61"/>
      <c r="E36" s="57">
        <f>SUM(((C35+C39)+C36))/2</f>
        <v>5.99</v>
      </c>
      <c r="F36" s="79"/>
      <c r="G36" s="84"/>
    </row>
    <row r="37" spans="1:7" ht="15" customHeight="1" thickBot="1" x14ac:dyDescent="0.25">
      <c r="A37" s="2"/>
      <c r="B37" s="51" t="s">
        <v>52</v>
      </c>
      <c r="C37" s="70">
        <v>3.35</v>
      </c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>
        <v>1.2</v>
      </c>
      <c r="D38" s="9"/>
      <c r="E38" s="7">
        <f>SUM(((C39+C35)+C36))/2</f>
        <v>5.99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>
        <v>4.71</v>
      </c>
      <c r="D39" s="9"/>
      <c r="E39" s="9"/>
      <c r="F39" s="93">
        <f>SUM((F35+G35))/2</f>
        <v>7.8218480736029177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6.625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5.66</v>
      </c>
      <c r="D42" s="69">
        <v>0</v>
      </c>
      <c r="E42" s="23">
        <f>SUM(((D42+D43)+D44))/2</f>
        <v>0</v>
      </c>
      <c r="F42" s="72">
        <f>SQRT((((E41*(E41-C42))*(E41-C43))*(E41-C44)))</f>
        <v>7.1496398324933113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3.68</v>
      </c>
      <c r="D43" s="69">
        <v>0</v>
      </c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3.91</v>
      </c>
      <c r="D44" s="69">
        <v>0</v>
      </c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BLU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 t="s">
        <v>64</v>
      </c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2" t="s">
        <v>65</v>
      </c>
      <c r="F51" s="133"/>
      <c r="G51" s="134"/>
    </row>
    <row r="52" spans="1:7" ht="15" customHeight="1" x14ac:dyDescent="0.2">
      <c r="A52" s="2"/>
      <c r="B52" s="18" t="s">
        <v>16</v>
      </c>
      <c r="C52" s="37">
        <v>3.25</v>
      </c>
      <c r="D52" s="10"/>
      <c r="E52" s="135" t="s">
        <v>66</v>
      </c>
      <c r="F52" s="136"/>
      <c r="G52" s="137"/>
    </row>
    <row r="53" spans="1:7" ht="15" customHeight="1" x14ac:dyDescent="0.2">
      <c r="A53" s="9"/>
      <c r="B53" s="20"/>
      <c r="C53" s="21"/>
      <c r="D53" s="10"/>
      <c r="E53" s="132"/>
      <c r="F53" s="133"/>
      <c r="G53" s="134"/>
    </row>
    <row r="54" spans="1:7" ht="15" x14ac:dyDescent="0.2">
      <c r="B54" s="3" t="s">
        <v>48</v>
      </c>
      <c r="C54" s="13"/>
      <c r="D54" s="11"/>
      <c r="E54" s="138" t="s">
        <v>68</v>
      </c>
      <c r="F54" s="133"/>
      <c r="G54" s="134"/>
    </row>
    <row r="55" spans="1:7" ht="15" customHeight="1" x14ac:dyDescent="0.2">
      <c r="B55" s="19" t="s">
        <v>5</v>
      </c>
      <c r="C55" s="38">
        <v>4.3299999999999998E-2</v>
      </c>
      <c r="D55" s="11"/>
      <c r="E55" s="132" t="s">
        <v>67</v>
      </c>
      <c r="F55" s="133"/>
      <c r="G55" s="134"/>
    </row>
    <row r="56" spans="1:7" ht="15" customHeight="1" x14ac:dyDescent="0.2">
      <c r="B56" s="18" t="s">
        <v>33</v>
      </c>
      <c r="C56" s="38">
        <v>4.41E-2</v>
      </c>
      <c r="D56" s="11"/>
      <c r="E56" s="139"/>
      <c r="F56" s="140"/>
      <c r="G56" s="141"/>
    </row>
    <row r="57" spans="1:7" ht="15" customHeight="1" x14ac:dyDescent="0.2">
      <c r="B57" s="22" t="s">
        <v>16</v>
      </c>
      <c r="C57" s="39">
        <v>2.6800000000000001E-2</v>
      </c>
      <c r="D57" s="12"/>
      <c r="E57" s="129"/>
      <c r="F57" s="130"/>
      <c r="G57" s="131"/>
    </row>
  </sheetData>
  <sheetProtection algorithmName="SHA-512" hashValue="ScRJvDQ7v+35jv8O8rbCRGAAvsUdRpkOo01mSYknk0YmbH9iElIJz9H3pb4ZHCwCE4ifcaek0G+LEnPlZs6OXg==" saltValue="Bl9HIH/6z8xOgP6qgqzHuw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2022-04-29T10:16:37Z</dcterms:modified>
</cp:coreProperties>
</file>