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E:\AVT\SCHEDE BARCHE\SCHEDE BARCA DA METTERE SUL SITO\"/>
    </mc:Choice>
  </mc:AlternateContent>
  <xr:revisionPtr revIDLastSave="0" documentId="13_ncr:1_{7B8D7B4E-C3F2-4003-A112-B7A3C3B6CE82}" xr6:coauthVersionLast="47" xr6:coauthVersionMax="47" xr10:uidLastSave="{00000000-0000-0000-0000-000000000000}"/>
  <bookViews>
    <workbookView xWindow="15030" yWindow="990" windowWidth="13770" windowHeight="14730" xr2:uid="{00000000-000D-0000-FFFF-FFFF00000000}"/>
  </bookViews>
  <sheets>
    <sheet name="Foglio1" sheetId="1" r:id="rId1"/>
    <sheet name="Foglio2" sheetId="2" r:id="rId2"/>
  </sheets>
  <calcPr calcId="191029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D28" i="1"/>
  <c r="D27" i="1"/>
  <c r="E27" i="1"/>
  <c r="D26" i="1"/>
  <c r="D25" i="1"/>
  <c r="E28" i="1"/>
  <c r="E33" i="1"/>
  <c r="E34" i="1"/>
  <c r="E35" i="1"/>
  <c r="G35" i="1" s="1"/>
  <c r="E36" i="1"/>
  <c r="E38" i="1"/>
  <c r="E42" i="1"/>
  <c r="G42" i="1"/>
  <c r="F35" i="1" l="1"/>
  <c r="F39" i="1" s="1"/>
  <c r="F27" i="1"/>
  <c r="G27" i="1"/>
  <c r="F31" i="1" l="1"/>
  <c r="G17" i="1" s="1"/>
  <c r="F46" i="1" l="1"/>
</calcChain>
</file>

<file path=xl/sharedStrings.xml><?xml version="1.0" encoding="utf-8"?>
<sst xmlns="http://schemas.openxmlformats.org/spreadsheetml/2006/main" count="75" uniqueCount="65">
  <si>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</si>
  <si>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</si>
  <si>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</si>
  <si>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</si>
  <si>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</si>
  <si>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</si>
  <si>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</si>
  <si>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</si>
  <si>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</si>
  <si>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</si>
  <si>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</si>
  <si>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</si>
  <si>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</si>
  <si>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</si>
  <si>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</si>
  <si>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</si>
  <si>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</si>
  <si>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</si>
  <si>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</si>
  <si>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</si>
  <si>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</si>
  <si>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</si>
  <si>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</si>
  <si>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</si>
  <si>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</si>
  <si>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</si>
  <si>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</si>
  <si>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</si>
  <si>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</si>
  <si>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</si>
  <si>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</si>
  <si>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</si>
  <si>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</si>
  <si>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</si>
  <si>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</si>
  <si>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</si>
  <si>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</si>
  <si>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</si>
  <si>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</si>
  <si>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</si>
  <si>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</si>
  <si>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</si>
  <si>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</si>
  <si>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</si>
  <si>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</si>
  <si>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</si>
  <si>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</si>
  <si>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</si>
  <si>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</si>
  <si>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</si>
  <si>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</si>
  <si>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</si>
  <si>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</si>
  <si>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</si>
  <si>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</si>
  <si>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</si>
  <si>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</si>
  <si>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</si>
  <si>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</si>
  <si>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</si>
  <si>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1966</t>
  </si>
  <si>
    <t>AGIOPA</t>
  </si>
  <si>
    <t>F.lli SCHIAVON</t>
  </si>
  <si>
    <t xml:space="preserve">ELISA COSTA </t>
  </si>
  <si>
    <t>Fondo lairice, fianchi larice, piane larice, sanconi larice, coperta rovere. Non è stato resinato.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</si>
</sst>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19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50">
    <xf numFmtId="0" fontId="0" fillId="0" borderId="0" xfId="0">
      <alignment vertical="center"/>
    </xf>
    <xf numFmtId="0" fontId="0" fillId="0" borderId="1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1" fillId="0" borderId="3" xfId="0" applyNumberFormat="1" applyFont="1" applyFill="1" applyBorder="1" applyAlignment="1"/>
    <xf numFmtId="0" fontId="5" fillId="0" borderId="0" xfId="0" applyNumberFormat="1" applyFont="1" applyFill="1" applyAlignment="1">
      <alignment horizontal="left"/>
    </xf>
    <xf numFmtId="0" fontId="4" fillId="0" borderId="2" xfId="0" applyNumberFormat="1" applyFont="1" applyFill="1" applyBorder="1" applyAlignment="1"/>
    <xf numFmtId="0" fontId="2" fillId="0" borderId="4" xfId="0" applyNumberFormat="1" applyFont="1" applyFill="1" applyBorder="1" applyAlignment="1"/>
    <xf numFmtId="0" fontId="9" fillId="0" borderId="2" xfId="0" applyNumberFormat="1" applyFont="1" applyFill="1" applyBorder="1" applyAlignment="1"/>
    <xf numFmtId="0" fontId="4" fillId="0" borderId="4" xfId="0" applyNumberFormat="1" applyFont="1" applyFill="1" applyBorder="1" applyAlignment="1"/>
    <xf numFmtId="0" fontId="0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/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5" xfId="0" applyNumberFormat="1" applyFont="1" applyFill="1" applyBorder="1" applyAlignment="1">
      <alignment wrapText="1"/>
    </xf>
    <xf numFmtId="0" fontId="1" fillId="0" borderId="4" xfId="0" applyNumberFormat="1" applyFont="1" applyFill="1" applyBorder="1" applyAlignment="1"/>
    <xf numFmtId="0" fontId="4" fillId="0" borderId="0" xfId="0" applyNumberFormat="1" applyFont="1" applyFill="1" applyBorder="1" applyAlignment="1"/>
    <xf numFmtId="0" fontId="1" fillId="0" borderId="7" xfId="0" applyNumberFormat="1" applyFont="1" applyFill="1" applyBorder="1" applyAlignment="1"/>
    <xf numFmtId="0" fontId="3" fillId="0" borderId="4" xfId="0" applyNumberFormat="1" applyFont="1" applyFill="1" applyBorder="1" applyAlignment="1"/>
    <xf numFmtId="0" fontId="2" fillId="0" borderId="7" xfId="0" applyNumberFormat="1" applyFont="1" applyFill="1" applyBorder="1" applyAlignment="1"/>
    <xf numFmtId="0" fontId="2" fillId="0" borderId="6" xfId="0" applyNumberFormat="1" applyFont="1" applyFill="1" applyBorder="1" applyAlignment="1"/>
    <xf numFmtId="0" fontId="2" fillId="0" borderId="5" xfId="0" applyNumberFormat="1" applyFont="1" applyFill="1" applyBorder="1" applyAlignment="1"/>
    <xf numFmtId="2" fontId="7" fillId="0" borderId="0" xfId="0" applyNumberFormat="1" applyFont="1" applyFill="1" applyBorder="1" applyAlignment="1"/>
    <xf numFmtId="0" fontId="2" fillId="0" borderId="9" xfId="0" applyNumberFormat="1" applyFont="1" applyFill="1" applyBorder="1" applyAlignment="1"/>
    <xf numFmtId="0" fontId="9" fillId="0" borderId="0" xfId="0" applyNumberFormat="1" applyFont="1" applyFill="1" applyBorder="1" applyAlignment="1"/>
    <xf numFmtId="0" fontId="2" fillId="0" borderId="10" xfId="0" applyNumberFormat="1" applyFont="1" applyFill="1" applyBorder="1" applyAlignment="1"/>
    <xf numFmtId="2" fontId="8" fillId="0" borderId="0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/>
    <xf numFmtId="0" fontId="6" fillId="0" borderId="8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/>
    <xf numFmtId="0" fontId="4" fillId="0" borderId="8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16" fillId="0" borderId="8" xfId="0" applyNumberFormat="1" applyFont="1" applyFill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NumberFormat="1" applyFont="1" applyFill="1" applyBorder="1" applyAlignment="1"/>
    <xf numFmtId="0" fontId="2" fillId="4" borderId="12" xfId="0" applyNumberFormat="1" applyFont="1" applyFill="1" applyBorder="1" applyAlignment="1"/>
    <xf numFmtId="0" fontId="6" fillId="0" borderId="0" xfId="0" applyNumberFormat="1" applyFont="1" applyFill="1" applyAlignment="1">
      <alignment wrapText="1"/>
    </xf>
    <xf numFmtId="43" fontId="9" fillId="0" borderId="5" xfId="0" applyNumberFormat="1" applyFont="1" applyFill="1" applyBorder="1" applyAlignment="1"/>
    <xf numFmtId="0" fontId="1" fillId="0" borderId="32" xfId="0" applyNumberFormat="1" applyFont="1" applyFill="1" applyBorder="1" applyAlignment="1"/>
    <xf numFmtId="0" fontId="12" fillId="0" borderId="30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/>
    <xf numFmtId="0" fontId="12" fillId="0" borderId="38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vertical="center"/>
    </xf>
    <xf numFmtId="0" fontId="7" fillId="0" borderId="32" xfId="0" applyNumberFormat="1" applyFont="1" applyFill="1" applyBorder="1" applyAlignment="1"/>
    <xf numFmtId="0" fontId="7" fillId="0" borderId="23" xfId="0" applyNumberFormat="1" applyFont="1" applyFill="1" applyBorder="1" applyAlignment="1"/>
    <xf numFmtId="0" fontId="7" fillId="0" borderId="23" xfId="0" applyNumberFormat="1" applyFont="1" applyFill="1" applyBorder="1" applyAlignment="1">
      <alignment wrapText="1"/>
    </xf>
    <xf numFmtId="0" fontId="2" fillId="0" borderId="23" xfId="0" applyNumberFormat="1" applyFont="1" applyFill="1" applyBorder="1" applyAlignment="1">
      <alignment wrapText="1"/>
    </xf>
    <xf numFmtId="0" fontId="2" fillId="0" borderId="23" xfId="0" applyNumberFormat="1" applyFont="1" applyFill="1" applyBorder="1" applyAlignment="1"/>
    <xf numFmtId="0" fontId="2" fillId="0" borderId="32" xfId="0" applyNumberFormat="1" applyFont="1" applyFill="1" applyBorder="1" applyAlignment="1">
      <alignment wrapText="1"/>
    </xf>
    <xf numFmtId="0" fontId="2" fillId="0" borderId="32" xfId="0" applyNumberFormat="1" applyFont="1" applyFill="1" applyBorder="1" applyAlignment="1"/>
    <xf numFmtId="0" fontId="2" fillId="0" borderId="23" xfId="0" applyNumberFormat="1" applyFont="1" applyFill="1" applyBorder="1" applyAlignment="1">
      <alignment vertical="center"/>
    </xf>
    <xf numFmtId="0" fontId="4" fillId="0" borderId="40" xfId="0" applyNumberFormat="1" applyFont="1" applyFill="1" applyBorder="1" applyAlignment="1"/>
    <xf numFmtId="43" fontId="17" fillId="0" borderId="0" xfId="0" applyNumberFormat="1" applyFont="1">
      <alignment vertical="center"/>
    </xf>
    <xf numFmtId="0" fontId="17" fillId="0" borderId="0" xfId="0" applyNumberFormat="1" applyFont="1" applyFill="1" applyAlignment="1"/>
    <xf numFmtId="43" fontId="17" fillId="0" borderId="0" xfId="0" applyNumberFormat="1" applyFont="1" applyFill="1" applyBorder="1" applyAlignment="1">
      <alignment wrapText="1"/>
    </xf>
    <xf numFmtId="0" fontId="17" fillId="0" borderId="0" xfId="0" applyNumberFormat="1" applyFont="1" applyFill="1" applyBorder="1" applyAlignment="1"/>
    <xf numFmtId="2" fontId="18" fillId="0" borderId="0" xfId="0" applyNumberFormat="1" applyFont="1" applyFill="1" applyBorder="1" applyAlignment="1"/>
    <xf numFmtId="0" fontId="17" fillId="0" borderId="0" xfId="0" applyNumberFormat="1" applyFont="1" applyFill="1" applyBorder="1" applyAlignment="1">
      <alignment wrapText="1"/>
    </xf>
    <xf numFmtId="0" fontId="17" fillId="0" borderId="0" xfId="0" applyFont="1">
      <alignment vertical="center"/>
    </xf>
    <xf numFmtId="0" fontId="5" fillId="0" borderId="31" xfId="0" applyNumberFormat="1" applyFont="1" applyFill="1" applyBorder="1" applyAlignment="1" applyProtection="1">
      <alignment horizontal="center" vertical="center"/>
      <protection locked="0"/>
    </xf>
    <xf numFmtId="49" fontId="7" fillId="0" borderId="39" xfId="0" applyNumberFormat="1" applyFont="1" applyFill="1" applyBorder="1" applyAlignment="1" applyProtection="1">
      <alignment horizontal="center" vertical="center"/>
      <protection locked="0"/>
    </xf>
    <xf numFmtId="0" fontId="10" fillId="3" borderId="31" xfId="0" applyNumberFormat="1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NumberFormat="1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0" fillId="0" borderId="8" xfId="0" applyBorder="1">
      <alignment vertical="center"/>
    </xf>
    <xf numFmtId="0" fontId="1" fillId="0" borderId="19" xfId="0" applyNumberFormat="1" applyFont="1" applyFill="1" applyBorder="1" applyAlignment="1">
      <alignment horizontal="center"/>
    </xf>
    <xf numFmtId="0" fontId="0" fillId="0" borderId="20" xfId="0" applyNumberFormat="1" applyFont="1" applyFill="1" applyBorder="1" applyAlignment="1">
      <alignment wrapText="1"/>
    </xf>
    <xf numFmtId="0" fontId="0" fillId="0" borderId="21" xfId="0" applyNumberFormat="1" applyFont="1" applyFill="1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1" xfId="0" applyNumberFormat="1" applyFont="1" applyFill="1" applyBorder="1" applyAlignment="1">
      <alignment wrapText="1"/>
    </xf>
    <xf numFmtId="0" fontId="4" fillId="0" borderId="11" xfId="0" applyNumberFormat="1" applyFont="1" applyFill="1" applyBorder="1" applyAlignment="1">
      <alignment horizontal="center"/>
    </xf>
    <xf numFmtId="0" fontId="0" fillId="0" borderId="22" xfId="0" applyNumberFormat="1" applyFont="1" applyFill="1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vertical="center" wrapText="1"/>
    </xf>
    <xf numFmtId="2" fontId="8" fillId="3" borderId="11" xfId="0" applyNumberFormat="1" applyFont="1" applyFill="1" applyBorder="1" applyAlignment="1">
      <alignment horizontal="center"/>
    </xf>
    <xf numFmtId="2" fontId="4" fillId="0" borderId="24" xfId="0" applyNumberFormat="1" applyFont="1" applyFill="1" applyBorder="1" applyAlignment="1">
      <alignment horizontal="center"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NumberFormat="1" applyFont="1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Fill="1" applyBorder="1" applyAlignment="1" applyProtection="1">
      <alignment horizontal="left"/>
      <protection locked="0"/>
    </xf>
    <xf numFmtId="164" fontId="2" fillId="0" borderId="35" xfId="0" applyNumberFormat="1" applyFont="1" applyFill="1" applyBorder="1" applyAlignment="1" applyProtection="1">
      <alignment horizontal="left"/>
      <protection locked="0"/>
    </xf>
    <xf numFmtId="164" fontId="2" fillId="0" borderId="36" xfId="0" applyNumberFormat="1" applyFont="1" applyFill="1" applyBorder="1" applyAlignment="1" applyProtection="1">
      <alignment horizontal="left"/>
      <protection locked="0"/>
    </xf>
    <xf numFmtId="0" fontId="2" fillId="0" borderId="14" xfId="0" applyNumberFormat="1" applyFont="1" applyFill="1" applyBorder="1" applyAlignment="1" applyProtection="1">
      <protection locked="0"/>
    </xf>
    <xf numFmtId="0" fontId="0" fillId="0" borderId="14" xfId="0" applyNumberFormat="1" applyFont="1" applyFill="1" applyBorder="1" applyAlignment="1" applyProtection="1">
      <alignment wrapText="1"/>
      <protection locked="0"/>
    </xf>
    <xf numFmtId="0" fontId="1" fillId="0" borderId="34" xfId="0" applyNumberFormat="1" applyFont="1" applyFill="1" applyBorder="1" applyAlignment="1" applyProtection="1">
      <protection locked="0"/>
    </xf>
    <xf numFmtId="0" fontId="1" fillId="0" borderId="35" xfId="0" applyNumberFormat="1" applyFont="1" applyFill="1" applyBorder="1" applyAlignment="1" applyProtection="1">
      <protection locked="0"/>
    </xf>
    <xf numFmtId="0" fontId="1" fillId="0" borderId="36" xfId="0" applyNumberFormat="1" applyFont="1" applyFill="1" applyBorder="1" applyAlignment="1" applyProtection="1">
      <protection locked="0"/>
    </xf>
    <xf numFmtId="0" fontId="2" fillId="0" borderId="34" xfId="0" applyNumberFormat="1" applyFont="1" applyFill="1" applyBorder="1" applyAlignment="1" applyProtection="1">
      <protection locked="0"/>
    </xf>
    <xf numFmtId="0" fontId="2" fillId="0" borderId="35" xfId="0" applyNumberFormat="1" applyFont="1" applyFill="1" applyBorder="1" applyAlignment="1" applyProtection="1">
      <protection locked="0"/>
    </xf>
    <xf numFmtId="0" fontId="2" fillId="0" borderId="36" xfId="0" applyNumberFormat="1" applyFont="1" applyFill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NumberFormat="1" applyFont="1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NumberFormat="1" applyFont="1" applyFill="1" applyBorder="1" applyAlignment="1">
      <alignment wrapText="1"/>
    </xf>
    <xf numFmtId="0" fontId="7" fillId="0" borderId="34" xfId="0" applyNumberFormat="1" applyFont="1" applyFill="1" applyBorder="1" applyAlignment="1" applyProtection="1">
      <protection locked="0"/>
    </xf>
    <xf numFmtId="0" fontId="7" fillId="0" borderId="35" xfId="0" applyNumberFormat="1" applyFont="1" applyFill="1" applyBorder="1" applyAlignment="1" applyProtection="1">
      <protection locked="0"/>
    </xf>
    <xf numFmtId="0" fontId="7" fillId="0" borderId="36" xfId="0" applyNumberFormat="1" applyFont="1" applyFill="1" applyBorder="1" applyAlignment="1" applyProtection="1">
      <protection locked="0"/>
    </xf>
    <xf numFmtId="0" fontId="4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Border="1">
      <alignment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>
      <alignment vertical="center"/>
    </xf>
    <xf numFmtId="0" fontId="2" fillId="0" borderId="34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5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6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wrapText="1"/>
    </xf>
    <xf numFmtId="0" fontId="15" fillId="0" borderId="27" xfId="0" applyNumberFormat="1" applyFont="1" applyFill="1" applyBorder="1" applyAlignment="1">
      <alignment horizontal="center" wrapText="1"/>
    </xf>
    <xf numFmtId="0" fontId="15" fillId="0" borderId="0" xfId="0" applyNumberFormat="1" applyFont="1" applyFill="1" applyBorder="1" applyAlignment="1">
      <alignment horizontal="center" wrapText="1"/>
    </xf>
    <xf numFmtId="0" fontId="15" fillId="0" borderId="2" xfId="0" applyNumberFormat="1" applyFont="1" applyFill="1" applyBorder="1" applyAlignment="1">
      <alignment horizontal="center" wrapText="1"/>
    </xf>
    <xf numFmtId="0" fontId="3" fillId="0" borderId="27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0" fontId="3" fillId="0" borderId="2" xfId="0" applyNumberFormat="1" applyFont="1" applyFill="1" applyBorder="1" applyAlignment="1">
      <alignment horizontal="center" wrapText="1"/>
    </xf>
    <xf numFmtId="0" fontId="15" fillId="0" borderId="27" xfId="0" applyNumberFormat="1" applyFont="1" applyFill="1" applyBorder="1" applyAlignment="1">
      <alignment wrapText="1"/>
    </xf>
    <xf numFmtId="0" fontId="15" fillId="0" borderId="0" xfId="0" applyNumberFormat="1" applyFont="1" applyFill="1" applyBorder="1" applyAlignment="1">
      <alignment wrapText="1"/>
    </xf>
    <xf numFmtId="0" fontId="15" fillId="0" borderId="2" xfId="0" applyNumberFormat="1" applyFont="1" applyFill="1" applyBorder="1" applyAlignment="1">
      <alignment wrapText="1"/>
    </xf>
    <xf numFmtId="0" fontId="0" fillId="0" borderId="27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zoomScale="70" zoomScaleNormal="70" workbookViewId="0">
      <selection activeCell="D10" sqref="D10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7" t="s">
        <v>49</v>
      </c>
      <c r="C1" s="98"/>
      <c r="D1" s="98"/>
      <c r="E1" s="98"/>
      <c r="F1" s="99"/>
      <c r="G1" s="100"/>
    </row>
    <row r="2" spans="1:7" ht="18" customHeight="1" thickBot="1" x14ac:dyDescent="0.25">
      <c r="A2" s="2"/>
      <c r="B2" s="42" t="s">
        <v>13</v>
      </c>
      <c r="C2" s="101">
        <v>40437</v>
      </c>
      <c r="D2" s="102"/>
      <c r="E2" s="103"/>
      <c r="F2" s="43" t="s">
        <v>50</v>
      </c>
      <c r="G2" s="63">
        <v>325</v>
      </c>
    </row>
    <row r="3" spans="1:7" ht="18" customHeight="1" thickBot="1" x14ac:dyDescent="0.25">
      <c r="A3" s="2"/>
      <c r="B3" s="16" t="s">
        <v>22</v>
      </c>
      <c r="C3" s="104" t="s">
        <v>55</v>
      </c>
      <c r="D3" s="105"/>
      <c r="E3" s="105"/>
      <c r="F3" s="45" t="s">
        <v>51</v>
      </c>
      <c r="G3" s="64" t="s">
        <v>60</v>
      </c>
    </row>
    <row r="4" spans="1:7" ht="18" customHeight="1" thickBot="1" x14ac:dyDescent="0.25">
      <c r="A4" s="2"/>
      <c r="B4" s="44" t="s">
        <v>14</v>
      </c>
      <c r="C4" s="106" t="s">
        <v>61</v>
      </c>
      <c r="D4" s="107"/>
      <c r="E4" s="107"/>
      <c r="F4" s="107"/>
      <c r="G4" s="108"/>
    </row>
    <row r="5" spans="1:7" ht="18" customHeight="1" thickBot="1" x14ac:dyDescent="0.25">
      <c r="A5" s="2"/>
      <c r="B5" s="44" t="s">
        <v>28</v>
      </c>
      <c r="C5" s="109" t="s">
        <v>62</v>
      </c>
      <c r="D5" s="110"/>
      <c r="E5" s="110"/>
      <c r="F5" s="110"/>
      <c r="G5" s="111"/>
    </row>
    <row r="6" spans="1:7" ht="18" customHeight="1" thickBot="1" x14ac:dyDescent="0.25">
      <c r="A6" s="2"/>
      <c r="B6" s="44" t="s">
        <v>29</v>
      </c>
      <c r="C6" s="119" t="s">
        <v>63</v>
      </c>
      <c r="D6" s="120"/>
      <c r="E6" s="120"/>
      <c r="F6" s="120"/>
      <c r="G6" s="121"/>
    </row>
    <row r="7" spans="1:7" ht="18" customHeight="1" thickBot="1" x14ac:dyDescent="0.25">
      <c r="A7" s="2"/>
      <c r="B7" s="46" t="s">
        <v>54</v>
      </c>
      <c r="C7" s="126" t="s">
        <v>64</v>
      </c>
      <c r="D7" s="127"/>
      <c r="E7" s="127"/>
      <c r="F7" s="127"/>
      <c r="G7" s="128"/>
    </row>
    <row r="8" spans="1:7" ht="18" customHeight="1" x14ac:dyDescent="0.2">
      <c r="A8" s="2"/>
      <c r="B8" s="33"/>
      <c r="C8" s="10"/>
      <c r="D8" s="9"/>
      <c r="E8" s="9"/>
      <c r="F8" s="9"/>
      <c r="G8" s="2"/>
    </row>
    <row r="9" spans="1:7" ht="15" x14ac:dyDescent="0.2">
      <c r="A9" s="2"/>
      <c r="B9" s="14"/>
      <c r="C9" s="15"/>
      <c r="D9" s="15"/>
      <c r="E9" s="15"/>
      <c r="F9" s="15"/>
      <c r="G9" s="5"/>
    </row>
    <row r="10" spans="1:7" ht="18.75" thickBot="1" x14ac:dyDescent="0.3">
      <c r="A10" s="2"/>
      <c r="B10" s="3" t="s">
        <v>1</v>
      </c>
      <c r="C10" s="13"/>
      <c r="F10" s="4" t="s">
        <v>8</v>
      </c>
      <c r="G10" s="5"/>
    </row>
    <row r="11" spans="1:7" ht="26.25" thickBot="1" x14ac:dyDescent="0.25">
      <c r="A11" s="2"/>
      <c r="B11" s="52" t="s">
        <v>10</v>
      </c>
      <c r="C11" s="65">
        <v>400</v>
      </c>
      <c r="D11" s="9"/>
      <c r="F11" s="40" t="s">
        <v>56</v>
      </c>
      <c r="G11" s="5"/>
    </row>
    <row r="12" spans="1:7" ht="15" x14ac:dyDescent="0.2">
      <c r="A12" s="2"/>
      <c r="B12" s="17"/>
      <c r="C12" s="9"/>
      <c r="G12" s="5"/>
    </row>
    <row r="13" spans="1:7" ht="15.75" thickBot="1" x14ac:dyDescent="0.25">
      <c r="A13" s="2"/>
      <c r="B13" s="3" t="s">
        <v>34</v>
      </c>
      <c r="C13" s="13"/>
      <c r="F13" s="9"/>
      <c r="G13" s="26"/>
    </row>
    <row r="14" spans="1:7" ht="15" customHeight="1" thickBot="1" x14ac:dyDescent="0.25">
      <c r="A14" s="2"/>
      <c r="B14" s="47" t="s">
        <v>43</v>
      </c>
      <c r="C14" s="66">
        <v>6.3</v>
      </c>
      <c r="D14" s="9"/>
      <c r="E14" s="9"/>
      <c r="F14" s="122" t="s">
        <v>35</v>
      </c>
      <c r="G14" s="124" t="s">
        <v>12</v>
      </c>
    </row>
    <row r="15" spans="1:7" ht="15" customHeight="1" thickBot="1" x14ac:dyDescent="0.25">
      <c r="A15" s="2"/>
      <c r="B15" s="48" t="s">
        <v>23</v>
      </c>
      <c r="C15" s="67">
        <v>1.57</v>
      </c>
      <c r="D15" s="9"/>
      <c r="F15" s="123"/>
      <c r="G15" s="125"/>
    </row>
    <row r="16" spans="1:7" ht="39" thickBot="1" x14ac:dyDescent="0.25">
      <c r="A16" s="2"/>
      <c r="B16" s="49" t="s">
        <v>42</v>
      </c>
      <c r="C16" s="68">
        <v>4.7</v>
      </c>
      <c r="D16" s="9"/>
      <c r="F16" s="123"/>
      <c r="G16" s="125"/>
    </row>
    <row r="17" spans="1:7" ht="26.25" thickBot="1" x14ac:dyDescent="0.25">
      <c r="A17" s="2"/>
      <c r="B17" s="50" t="s">
        <v>20</v>
      </c>
      <c r="C17" s="67">
        <v>0</v>
      </c>
      <c r="D17" s="9"/>
      <c r="E17" s="9"/>
      <c r="F17" s="112">
        <f>SUM((C16*C18))*C20</f>
        <v>15.933</v>
      </c>
      <c r="G17" s="114">
        <f>SUM((F31/3))</f>
        <v>0</v>
      </c>
    </row>
    <row r="18" spans="1:7" ht="15" customHeight="1" thickBot="1" x14ac:dyDescent="0.25">
      <c r="A18" s="2"/>
      <c r="B18" s="48" t="s">
        <v>25</v>
      </c>
      <c r="C18" s="66">
        <v>1.1299999999999999</v>
      </c>
      <c r="D18" s="9"/>
      <c r="F18" s="113"/>
      <c r="G18" s="115"/>
    </row>
    <row r="19" spans="1:7" ht="15" customHeight="1" thickBot="1" x14ac:dyDescent="0.25">
      <c r="A19" s="2"/>
      <c r="B19" s="51" t="s">
        <v>11</v>
      </c>
      <c r="C19" s="67">
        <v>0</v>
      </c>
      <c r="D19" s="9"/>
      <c r="F19" s="113"/>
      <c r="G19" s="116"/>
    </row>
    <row r="20" spans="1:7" ht="15" customHeight="1" thickBot="1" x14ac:dyDescent="0.25">
      <c r="A20" s="2"/>
      <c r="B20" s="48" t="s">
        <v>41</v>
      </c>
      <c r="C20" s="37">
        <f>IF(OR(C3="Sanpierota",C3="Sàndolo, mascareta, s'cipon"),C50,IF(C3="Topo venxian, topa",C51,C52))</f>
        <v>3</v>
      </c>
      <c r="D20" s="9"/>
      <c r="E20" s="9"/>
      <c r="F20" s="94" t="s">
        <v>45</v>
      </c>
      <c r="G20" s="92"/>
    </row>
    <row r="21" spans="1:7" ht="15" customHeight="1" thickBot="1" x14ac:dyDescent="0.25">
      <c r="A21" s="2"/>
      <c r="B21" s="51" t="s">
        <v>37</v>
      </c>
      <c r="C21" s="67">
        <v>0</v>
      </c>
      <c r="D21" s="9"/>
      <c r="E21" s="9"/>
      <c r="F21" s="117">
        <f>SUM(((F17*3)/100))+F17</f>
        <v>16.410989999999998</v>
      </c>
      <c r="G21" s="118"/>
    </row>
    <row r="22" spans="1:7" ht="15" customHeight="1" x14ac:dyDescent="0.2">
      <c r="A22" s="2"/>
      <c r="B22" s="48" t="s">
        <v>46</v>
      </c>
      <c r="C22" s="38">
        <f>IF(OR(C3="Sanpierota",C3="Sàndolo, mascareta, s'cipon"),C55,IF(C3="Topo venxian, topa",C56,C57))</f>
        <v>4.3299999999999998E-2</v>
      </c>
      <c r="F22" s="94" t="s">
        <v>44</v>
      </c>
      <c r="G22" s="92"/>
    </row>
    <row r="23" spans="1:7" ht="15" customHeight="1" x14ac:dyDescent="0.2">
      <c r="A23" s="2"/>
      <c r="B23" s="24"/>
      <c r="F23" s="95">
        <f>C11*C22</f>
        <v>17.32</v>
      </c>
      <c r="G23" s="96"/>
    </row>
    <row r="24" spans="1:7" ht="12.75" customHeight="1" x14ac:dyDescent="0.2">
      <c r="A24" s="2"/>
      <c r="B24" s="6"/>
      <c r="F24" s="25"/>
      <c r="G24" s="2"/>
    </row>
    <row r="25" spans="1:7" ht="15.75" thickBot="1" x14ac:dyDescent="0.25">
      <c r="A25" s="2"/>
      <c r="B25" s="3" t="s">
        <v>21</v>
      </c>
      <c r="C25" s="13"/>
      <c r="D25" s="56">
        <f>(C26+C28+C29)/2</f>
        <v>0</v>
      </c>
      <c r="E25" s="57">
        <f>SUM(((C26+C28)+C29))/2</f>
        <v>0</v>
      </c>
      <c r="F25" s="9"/>
      <c r="G25" s="27"/>
    </row>
    <row r="26" spans="1:7" ht="15" customHeight="1" thickBot="1" x14ac:dyDescent="0.25">
      <c r="A26" s="2"/>
      <c r="B26" s="53" t="s">
        <v>32</v>
      </c>
      <c r="C26" s="69">
        <v>0</v>
      </c>
      <c r="D26" s="58">
        <f>(C27+C29+C30)/2</f>
        <v>0</v>
      </c>
      <c r="E26" s="59">
        <f>SUM(((C27+C30)+C29))/2</f>
        <v>0</v>
      </c>
      <c r="F26" s="31" t="s">
        <v>0</v>
      </c>
      <c r="G26" s="32" t="s">
        <v>2</v>
      </c>
    </row>
    <row r="27" spans="1:7" ht="15" customHeight="1" thickBot="1" x14ac:dyDescent="0.25">
      <c r="A27" s="2"/>
      <c r="B27" s="54" t="s">
        <v>17</v>
      </c>
      <c r="C27" s="69">
        <v>0</v>
      </c>
      <c r="D27" s="58">
        <f>(C26+C30+C31)/2</f>
        <v>0</v>
      </c>
      <c r="E27" s="60">
        <f>SUM(((C31+C26)+C30))/2</f>
        <v>0</v>
      </c>
      <c r="F27" s="78">
        <f>SQRT((((E25*(E25-C26))*(E25-C28))*(E25-C29)))+SQRT((((E26*(E26-C27))*(E26-C30))*(E26-C29)))</f>
        <v>0</v>
      </c>
      <c r="G27" s="83">
        <f>SQRT((((E27*(E27-C26))*(E27-C30))*(E27-C31)))+SQRT((((E28*(E28-C27))*(E28-C31))*(E28-C28)))</f>
        <v>0</v>
      </c>
    </row>
    <row r="28" spans="1:7" ht="15" customHeight="1" thickBot="1" x14ac:dyDescent="0.25">
      <c r="A28" s="2"/>
      <c r="B28" s="51" t="s">
        <v>3</v>
      </c>
      <c r="C28" s="69">
        <v>0</v>
      </c>
      <c r="D28" s="58">
        <f>(C27+C28+C31)/2</f>
        <v>0</v>
      </c>
      <c r="E28" s="60">
        <f>SUM(((C28+C27)+C31))/2</f>
        <v>0</v>
      </c>
      <c r="F28" s="79"/>
      <c r="G28" s="84"/>
    </row>
    <row r="29" spans="1:7" ht="15" customHeight="1" thickBot="1" x14ac:dyDescent="0.25">
      <c r="A29" s="2"/>
      <c r="B29" s="51" t="s">
        <v>52</v>
      </c>
      <c r="C29" s="69">
        <v>0</v>
      </c>
      <c r="D29" s="61"/>
      <c r="E29" s="60"/>
      <c r="F29" s="79"/>
      <c r="G29" s="85"/>
    </row>
    <row r="30" spans="1:7" ht="15" customHeight="1" thickBot="1" x14ac:dyDescent="0.25">
      <c r="A30" s="2"/>
      <c r="B30" s="51" t="s">
        <v>27</v>
      </c>
      <c r="C30" s="69">
        <v>0</v>
      </c>
      <c r="D30" s="61"/>
      <c r="E30" s="61"/>
      <c r="F30" s="86" t="s">
        <v>30</v>
      </c>
      <c r="G30" s="87"/>
    </row>
    <row r="31" spans="1:7" ht="15" customHeight="1" thickBot="1" x14ac:dyDescent="0.3">
      <c r="A31" s="2"/>
      <c r="B31" s="51" t="s">
        <v>53</v>
      </c>
      <c r="C31" s="69">
        <v>0</v>
      </c>
      <c r="D31" s="62"/>
      <c r="E31" s="61"/>
      <c r="F31" s="88">
        <f>SUM((F27+G27))/2</f>
        <v>0</v>
      </c>
      <c r="G31" s="87"/>
    </row>
    <row r="32" spans="1:7" x14ac:dyDescent="0.2">
      <c r="A32" s="2"/>
      <c r="B32" s="6"/>
      <c r="C32" s="9"/>
      <c r="D32" s="62"/>
      <c r="E32" s="62"/>
      <c r="F32" s="9"/>
      <c r="G32" s="5"/>
    </row>
    <row r="33" spans="1:7" ht="15.75" thickBot="1" x14ac:dyDescent="0.25">
      <c r="A33" s="2"/>
      <c r="B33" s="3" t="s">
        <v>9</v>
      </c>
      <c r="C33" s="13"/>
      <c r="D33" s="62"/>
      <c r="E33" s="57">
        <f>SUM(((C34+C36)+C37))/2</f>
        <v>0</v>
      </c>
      <c r="F33" s="9"/>
      <c r="G33" s="28"/>
    </row>
    <row r="34" spans="1:7" ht="15" customHeight="1" thickBot="1" x14ac:dyDescent="0.25">
      <c r="A34" s="2"/>
      <c r="B34" s="53" t="s">
        <v>32</v>
      </c>
      <c r="C34" s="70">
        <v>0</v>
      </c>
      <c r="D34" s="61"/>
      <c r="E34" s="59">
        <f>SUM(((C35+C38)+C37))/2</f>
        <v>0</v>
      </c>
      <c r="F34" s="34" t="s">
        <v>19</v>
      </c>
      <c r="G34" s="35" t="s">
        <v>18</v>
      </c>
    </row>
    <row r="35" spans="1:7" ht="15" customHeight="1" thickBot="1" x14ac:dyDescent="0.25">
      <c r="A35" s="2"/>
      <c r="B35" s="51" t="s">
        <v>17</v>
      </c>
      <c r="C35" s="70">
        <v>0</v>
      </c>
      <c r="D35" s="61"/>
      <c r="E35" s="60">
        <f>SUM(((C34+C39)+C38))/2</f>
        <v>0</v>
      </c>
      <c r="F35" s="89">
        <f>SQRT((((E33*(E33-C34))*(E33-C36))*(E33-C37)))+SQRT((((E34*(E34-C35))*(E34-C38))*(E34-C37)))</f>
        <v>0</v>
      </c>
      <c r="G35" s="90">
        <f>SQRT((((E35*(E35-C34))*(E35-C38))*(E35-C39)))+SQRT((((E36*(E36-C35))*(E36-C39))*(E36-C36)))</f>
        <v>0</v>
      </c>
    </row>
    <row r="36" spans="1:7" ht="15" customHeight="1" thickBot="1" x14ac:dyDescent="0.25">
      <c r="A36" s="2"/>
      <c r="B36" s="51" t="s">
        <v>3</v>
      </c>
      <c r="C36" s="70">
        <v>0</v>
      </c>
      <c r="D36" s="61"/>
      <c r="E36" s="57">
        <f>SUM(((C35+C39)+C36))/2</f>
        <v>0</v>
      </c>
      <c r="F36" s="79"/>
      <c r="G36" s="84"/>
    </row>
    <row r="37" spans="1:7" ht="15" customHeight="1" thickBot="1" x14ac:dyDescent="0.25">
      <c r="A37" s="2"/>
      <c r="B37" s="51" t="s">
        <v>52</v>
      </c>
      <c r="C37" s="70">
        <v>0</v>
      </c>
      <c r="D37" s="61"/>
      <c r="E37" s="60"/>
      <c r="F37" s="79"/>
      <c r="G37" s="85"/>
    </row>
    <row r="38" spans="1:7" ht="15" customHeight="1" thickBot="1" x14ac:dyDescent="0.25">
      <c r="A38" s="2"/>
      <c r="B38" s="51" t="s">
        <v>27</v>
      </c>
      <c r="C38" s="70">
        <v>0</v>
      </c>
      <c r="D38" s="9"/>
      <c r="E38" s="7">
        <f>SUM(((C39+C35)+C36))/2</f>
        <v>0</v>
      </c>
      <c r="F38" s="91" t="s">
        <v>40</v>
      </c>
      <c r="G38" s="92"/>
    </row>
    <row r="39" spans="1:7" ht="15" customHeight="1" thickBot="1" x14ac:dyDescent="0.3">
      <c r="A39" s="2"/>
      <c r="B39" s="51" t="s">
        <v>53</v>
      </c>
      <c r="C39" s="70">
        <v>0</v>
      </c>
      <c r="D39" s="9"/>
      <c r="E39" s="9"/>
      <c r="F39" s="93">
        <f>SUM((F35+G35))/2</f>
        <v>0</v>
      </c>
      <c r="G39" s="87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5" t="s">
        <v>36</v>
      </c>
      <c r="D41" s="55" t="s">
        <v>31</v>
      </c>
      <c r="E41" s="41">
        <f>SUM(((C42+C43)+C44))/2</f>
        <v>0</v>
      </c>
      <c r="F41" s="34" t="s">
        <v>24</v>
      </c>
      <c r="G41" s="35" t="s">
        <v>15</v>
      </c>
    </row>
    <row r="42" spans="1:7" ht="15" customHeight="1" thickBot="1" x14ac:dyDescent="0.25">
      <c r="A42" s="2"/>
      <c r="B42" s="53" t="s">
        <v>6</v>
      </c>
      <c r="C42" s="71">
        <v>0</v>
      </c>
      <c r="D42" s="69"/>
      <c r="E42" s="23">
        <f>SUM(((D42+D43)+D44))/2</f>
        <v>0</v>
      </c>
      <c r="F42" s="72">
        <f>SQRT((((E41*(E41-C42))*(E41-C43))*(E41-C44)))</f>
        <v>0</v>
      </c>
      <c r="G42" s="75">
        <f>SQRT((((E42*(E42-D42))*(E42-D43))*(E42-D44)))</f>
        <v>0</v>
      </c>
    </row>
    <row r="43" spans="1:7" ht="15" customHeight="1" thickBot="1" x14ac:dyDescent="0.25">
      <c r="A43" s="2"/>
      <c r="B43" s="51" t="s">
        <v>26</v>
      </c>
      <c r="C43" s="71">
        <v>0</v>
      </c>
      <c r="D43" s="69"/>
      <c r="E43" s="9"/>
      <c r="F43" s="73"/>
      <c r="G43" s="76"/>
    </row>
    <row r="44" spans="1:7" ht="15" customHeight="1" thickBot="1" x14ac:dyDescent="0.25">
      <c r="A44" s="2"/>
      <c r="B44" s="51" t="s">
        <v>4</v>
      </c>
      <c r="C44" s="71">
        <v>0</v>
      </c>
      <c r="D44" s="69"/>
      <c r="E44" s="9"/>
      <c r="F44" s="74"/>
      <c r="G44" s="77"/>
    </row>
    <row r="45" spans="1:7" x14ac:dyDescent="0.2">
      <c r="A45" s="2"/>
      <c r="B45" s="30"/>
      <c r="C45" s="9"/>
      <c r="D45" s="9"/>
      <c r="F45" s="9"/>
      <c r="G45" s="5"/>
    </row>
    <row r="46" spans="1:7" ht="18" x14ac:dyDescent="0.25">
      <c r="A46" s="2"/>
      <c r="B46" s="16" t="s">
        <v>39</v>
      </c>
      <c r="C46" s="9"/>
      <c r="E46" s="9"/>
      <c r="F46" s="36" t="str">
        <f>IF(C3="Sàndolo, mascareta, s'cipon","MARRON",IF(C3="Topo chiogg. bragagna, bragozzo","ARANCIO",IF(C3="Topo venxian, topa","AZZURRA",IF(C3="Sanpierota",IF(F31&lt;=15.5,"MARRON",IF(F31&lt;=18,"VERDE",IF(F31&lt;=21,"GIALLA","BLU")))))))</f>
        <v>MARRON</v>
      </c>
      <c r="G46" s="29"/>
    </row>
    <row r="47" spans="1:7" ht="12.75" customHeight="1" x14ac:dyDescent="0.2">
      <c r="A47" s="2"/>
      <c r="B47" s="30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3"/>
      <c r="D49" s="9"/>
      <c r="E49" s="80" t="s">
        <v>38</v>
      </c>
      <c r="F49" s="81"/>
      <c r="G49" s="82"/>
    </row>
    <row r="50" spans="1:7" ht="15" customHeight="1" x14ac:dyDescent="0.2">
      <c r="A50" s="2"/>
      <c r="B50" s="19" t="s">
        <v>5</v>
      </c>
      <c r="C50" s="37">
        <v>3</v>
      </c>
      <c r="D50" s="9"/>
      <c r="E50" s="135"/>
      <c r="F50" s="136"/>
      <c r="G50" s="137"/>
    </row>
    <row r="51" spans="1:7" ht="15" customHeight="1" x14ac:dyDescent="0.2">
      <c r="A51" s="2"/>
      <c r="B51" s="18" t="s">
        <v>33</v>
      </c>
      <c r="C51" s="37">
        <v>3.1</v>
      </c>
      <c r="D51" s="9"/>
      <c r="E51" s="138"/>
      <c r="F51" s="139"/>
      <c r="G51" s="140"/>
    </row>
    <row r="52" spans="1:7" ht="15" customHeight="1" x14ac:dyDescent="0.2">
      <c r="A52" s="2"/>
      <c r="B52" s="18" t="s">
        <v>16</v>
      </c>
      <c r="C52" s="37">
        <v>3.25</v>
      </c>
      <c r="D52" s="10"/>
      <c r="E52" s="141"/>
      <c r="F52" s="142"/>
      <c r="G52" s="143"/>
    </row>
    <row r="53" spans="1:7" ht="15" customHeight="1" x14ac:dyDescent="0.2">
      <c r="A53" s="9"/>
      <c r="B53" s="20"/>
      <c r="C53" s="21"/>
      <c r="D53" s="10"/>
      <c r="E53" s="144"/>
      <c r="F53" s="145"/>
      <c r="G53" s="146"/>
    </row>
    <row r="54" spans="1:7" ht="15" x14ac:dyDescent="0.2">
      <c r="B54" s="3" t="s">
        <v>48</v>
      </c>
      <c r="C54" s="13"/>
      <c r="D54" s="11"/>
      <c r="E54" s="147"/>
      <c r="F54" s="148"/>
      <c r="G54" s="149"/>
    </row>
    <row r="55" spans="1:7" ht="15" customHeight="1" x14ac:dyDescent="0.2">
      <c r="B55" s="19" t="s">
        <v>5</v>
      </c>
      <c r="C55" s="38">
        <v>4.3299999999999998E-2</v>
      </c>
      <c r="D55" s="11"/>
      <c r="E55" s="147"/>
      <c r="F55" s="148"/>
      <c r="G55" s="149"/>
    </row>
    <row r="56" spans="1:7" ht="15" customHeight="1" x14ac:dyDescent="0.2">
      <c r="B56" s="18" t="s">
        <v>33</v>
      </c>
      <c r="C56" s="38">
        <v>4.41E-2</v>
      </c>
      <c r="D56" s="11"/>
      <c r="E56" s="129"/>
      <c r="F56" s="130"/>
      <c r="G56" s="131"/>
    </row>
    <row r="57" spans="1:7" ht="15" customHeight="1" x14ac:dyDescent="0.2">
      <c r="B57" s="22" t="s">
        <v>16</v>
      </c>
      <c r="C57" s="39">
        <v>2.6800000000000001E-2</v>
      </c>
      <c r="D57" s="12"/>
      <c r="E57" s="132"/>
      <c r="F57" s="133"/>
      <c r="G57" s="134"/>
    </row>
  </sheetData>
  <sheetProtection algorithmName="SHA-512" hashValue="BP1FSHVlGTtDGu52wvYFfmasXPWKWqwD4S1MRG4fhXOCmlHw3Wq7CM02vzTu0jH+J1oFqBJK7mh1UwiOhJudCQ==" saltValue="ZzKEgtpH38nmaY6ng7y9Ug==" spinCount="100000" sheet="1" objects="1" scenarios="1"/>
  <mergeCells count="34">
    <mergeCell ref="E56:G56"/>
    <mergeCell ref="E57:G57"/>
    <mergeCell ref="E50:G50"/>
    <mergeCell ref="E51:G51"/>
    <mergeCell ref="E52:G52"/>
    <mergeCell ref="E53:G53"/>
    <mergeCell ref="E54:G54"/>
    <mergeCell ref="E55:G55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55</v>
      </c>
    </row>
    <row r="2" spans="1:1" x14ac:dyDescent="0.2">
      <c r="A2" t="s">
        <v>59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2012-04-21T22:25:39Z</cp:lastPrinted>
  <dcterms:created xsi:type="dcterms:W3CDTF">2012-02-29T09:32:38Z</dcterms:created>
  <dcterms:modified xsi:type="dcterms:W3CDTF">2022-04-02T11:36:41Z</dcterms:modified>
</cp:coreProperties>
</file>